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9" firstSheet="12" activeTab="14"/>
  </bookViews>
  <sheets>
    <sheet name="1. Mérleg" sheetId="1" state="hidden" r:id="rId1"/>
    <sheet name="1. Önkorm-mérleg" sheetId="2" r:id="rId2"/>
    <sheet name="2.Bevételi kiadási mérleg" sheetId="3" r:id="rId3"/>
    <sheet name="2. Önkorm. összesített" sheetId="4" state="hidden" r:id="rId4"/>
    <sheet name="2.b bevételi és kiadási mérleg" sheetId="5" state="hidden" r:id="rId5"/>
    <sheet name="3.Intézm. műk. bevételek" sheetId="6" state="hidden" r:id="rId6"/>
    <sheet name="4. Sajátos bevételek" sheetId="7" state="hidden" r:id="rId7"/>
    <sheet name="5.Felhalmi és tőkejell.bevétel" sheetId="8" state="hidden" r:id="rId8"/>
    <sheet name="7. Hitelek igénybev." sheetId="9" state="hidden" r:id="rId9"/>
    <sheet name="3. ágazati bevétel összesítő" sheetId="10" r:id="rId10"/>
    <sheet name="4. ágazati kiadási összesítő" sheetId="11" r:id="rId11"/>
    <sheet name="5. ktgvetési szervek bevétele" sheetId="12" r:id="rId12"/>
    <sheet name="6. ktgvetési szervek kiadása" sheetId="13" r:id="rId13"/>
    <sheet name="7-9. intézményi bev.-kiad." sheetId="14" r:id="rId14"/>
    <sheet name="10.Támogatások bevétel" sheetId="15" r:id="rId15"/>
    <sheet name="11. ktgvetési szervek létszám" sheetId="16" r:id="rId16"/>
    <sheet name="12. szociális" sheetId="17" r:id="rId17"/>
    <sheet name="13. Támogatások kiadás" sheetId="18" r:id="rId18"/>
    <sheet name="22.Tartalékok" sheetId="19" state="hidden" r:id="rId19"/>
    <sheet name="23. Hitelállomány" sheetId="20" state="hidden" r:id="rId20"/>
    <sheet name="25. műk.fejl." sheetId="21" state="hidden" r:id="rId21"/>
    <sheet name="26.többéves" sheetId="22" state="hidden" r:id="rId22"/>
    <sheet name="Norm.2012." sheetId="23" state="hidden" r:id="rId23"/>
    <sheet name="Közoktatás" sheetId="24" state="hidden" r:id="rId24"/>
    <sheet name="14. adósságszolgálat" sheetId="25" r:id="rId25"/>
    <sheet name="15.felhalm.mérleg" sheetId="26" r:id="rId26"/>
    <sheet name="28.létszám" sheetId="27" state="hidden" r:id="rId27"/>
    <sheet name="16.EU-s projektek" sheetId="28" r:id="rId28"/>
    <sheet name="17. címrend" sheetId="29" r:id="rId29"/>
    <sheet name="18.normatív" sheetId="30" r:id="rId30"/>
    <sheet name="Munka12" sheetId="31" state="hidden" r:id="rId31"/>
  </sheets>
  <definedNames>
    <definedName name="_xlnm.Print_Titles" localSheetId="29">'18.normatív'!$1:$2</definedName>
    <definedName name="_xlnm.Print_Area" localSheetId="29">'18.normatív'!$A$1:$I$59</definedName>
  </definedNames>
  <calcPr fullCalcOnLoad="1"/>
</workbook>
</file>

<file path=xl/sharedStrings.xml><?xml version="1.0" encoding="utf-8"?>
<sst xmlns="http://schemas.openxmlformats.org/spreadsheetml/2006/main" count="2357" uniqueCount="1337">
  <si>
    <t>Foglalkozást helyettesítő támogatás Szt. 35.§ (1) bek.</t>
  </si>
  <si>
    <t>04</t>
  </si>
  <si>
    <t>2012. január 1.előtt megállapított, legkésőbb 2012.március 31-ig folyósított helyi lakásfenntartási támogatás a Szt.2011.december 1.-én hatályos 38.§ (1) bek. c) pontja szerint</t>
  </si>
  <si>
    <t>05</t>
  </si>
  <si>
    <t>Adósságkezelési szolgáltatás alapján lakásfenntartási támogatásban részesülők</t>
  </si>
  <si>
    <t>06</t>
  </si>
  <si>
    <t>Idõskorúak járadéka Szt. 32/B.§ (1) bek.</t>
  </si>
  <si>
    <t>07</t>
  </si>
  <si>
    <t xml:space="preserve">Lakásfenntartási támogatás (normatív) Szt. 38. § (1) bek. a) pont </t>
  </si>
  <si>
    <t>08</t>
  </si>
  <si>
    <t>09</t>
  </si>
  <si>
    <t>10</t>
  </si>
  <si>
    <t>11</t>
  </si>
  <si>
    <t>Ápolási díj  (normatív) Szt.43/A. §  (1) és (4) bek.</t>
  </si>
  <si>
    <t>12</t>
  </si>
  <si>
    <t xml:space="preserve">Ápolási díj (helyi megállapítás)  Szt.43/B. §  </t>
  </si>
  <si>
    <t>13</t>
  </si>
  <si>
    <t>Átmeneti segély Szt. 45.§</t>
  </si>
  <si>
    <t>14</t>
  </si>
  <si>
    <t>Temetési segély Szt. 46.§</t>
  </si>
  <si>
    <t xml:space="preserve">Rendszeres gyermekvédelmi kedvezményben részesülők pénzbeli támogatása Gyvt. 20/A.§ </t>
  </si>
  <si>
    <t>16</t>
  </si>
  <si>
    <t>Kiegészítő gyermekvédelmi támogatás és a kiegészítő gyermekvédelmi támogatás pótléka Gyvt. 20/B.§</t>
  </si>
  <si>
    <t>17</t>
  </si>
  <si>
    <t>Óvodáztatási támogatás Gyvt. 20/C. §</t>
  </si>
  <si>
    <t>18</t>
  </si>
  <si>
    <t xml:space="preserve">Rendkívüli gyermekvédelmi támogatás (helyi megállapítás) Gyvt. 21.§ </t>
  </si>
  <si>
    <t>19</t>
  </si>
  <si>
    <r>
      <t xml:space="preserve">Egyéb, az önkormányzat rendeletében megállapított juttatás: </t>
    </r>
    <r>
      <rPr>
        <b/>
        <sz val="9"/>
        <rFont val="Book Antiqua"/>
        <family val="1"/>
      </rPr>
      <t>Bursa</t>
    </r>
  </si>
  <si>
    <t>20</t>
  </si>
  <si>
    <r>
      <t xml:space="preserve">Egyéb, az önkormányzat rendeletében megállapított juttatás: </t>
    </r>
    <r>
      <rPr>
        <b/>
        <sz val="9"/>
        <rFont val="Book Antiqua"/>
        <family val="1"/>
      </rPr>
      <t>Mozgáskorlátozottak támogatása</t>
    </r>
  </si>
  <si>
    <t>21</t>
  </si>
  <si>
    <r>
      <t>Egyéb, az önkormányzat rendeletében megállapított juttatás:</t>
    </r>
    <r>
      <rPr>
        <b/>
        <sz val="9"/>
        <rFont val="Book Antiqua"/>
        <family val="1"/>
      </rPr>
      <t xml:space="preserve"> Létfenntartási támogatás</t>
    </r>
  </si>
  <si>
    <t>22</t>
  </si>
  <si>
    <t>Egyéb, az önkormányzat rendeletében megállapított juttatás: Bursa</t>
  </si>
  <si>
    <t>23</t>
  </si>
  <si>
    <r>
      <t xml:space="preserve">Egyéb, az önkormányzat rendeletében megállapított juttatás: </t>
    </r>
    <r>
      <rPr>
        <b/>
        <sz val="9"/>
        <rFont val="Book Antiqua"/>
        <family val="1"/>
      </rPr>
      <t>Lakbértámogatás</t>
    </r>
  </si>
  <si>
    <t>24</t>
  </si>
  <si>
    <t>Rászorultságtól függõ pénzbeli szociális, gyermekvédelmi ellátások összesen</t>
  </si>
  <si>
    <t>25</t>
  </si>
  <si>
    <t>26</t>
  </si>
  <si>
    <t>27</t>
  </si>
  <si>
    <t>Köztemetés Szt. 48.§</t>
  </si>
  <si>
    <t>28</t>
  </si>
  <si>
    <t xml:space="preserve">Közgyógyellátás Szt. 49.§ </t>
  </si>
  <si>
    <t>29</t>
  </si>
  <si>
    <t>30</t>
  </si>
  <si>
    <t>31</t>
  </si>
  <si>
    <t>32</t>
  </si>
  <si>
    <t>Egyéb rászorultságtól függő ellátás</t>
  </si>
  <si>
    <t>34</t>
  </si>
  <si>
    <t>Természetben nyújtott szociális ellátások összesen</t>
  </si>
  <si>
    <t>35</t>
  </si>
  <si>
    <t>Önkormányzatok által folyósított ellátások összesen</t>
  </si>
  <si>
    <t>36</t>
  </si>
  <si>
    <t>13. számú melléklet</t>
  </si>
  <si>
    <t>Letenye Város Önkormányzata által nújtott támogatások, pénzeszköz átadások Áht.-n kívülre</t>
  </si>
  <si>
    <t>Támogatásértékű működési kiadás központi költségvetési szervnek</t>
  </si>
  <si>
    <t>Támogatásértékű működési kiadás fejezeti kezelésű előirányzatnak</t>
  </si>
  <si>
    <t>Támogatásértékű működési kiadás társadalombiztosítási alapnak</t>
  </si>
  <si>
    <t>Támogatásértékű működési kiadás elkülönített állami pénzalapnak</t>
  </si>
  <si>
    <t xml:space="preserve">Támogatásértékű működési kiadás helyi önkormányzatoknak </t>
  </si>
  <si>
    <t>Fogorvosi ügyelet biztosításának támogatása Nagykanizsa Önk.-nak</t>
  </si>
  <si>
    <t>Támogatásértékű működési kiadás többcélú kistérségi társulásnak</t>
  </si>
  <si>
    <t>Végkielégítési költségekhez hozzájárulás</t>
  </si>
  <si>
    <t>-Kistérségi társulás tagdíja</t>
  </si>
  <si>
    <t>Támogatásértékű működési kiadás összesen</t>
  </si>
  <si>
    <t>Működési célú pénzeszköz átadás összesen</t>
  </si>
  <si>
    <t>Működési célú pénzeszköz átadás vállalatnak</t>
  </si>
  <si>
    <t>Működési célú pénzeszköz átadás non-profit szervnek</t>
  </si>
  <si>
    <t>Kolping részére szociális feladatok ellátásának támogatása</t>
  </si>
  <si>
    <t>Letenyéért Közéleti egyesület könyvkiadás támogatása</t>
  </si>
  <si>
    <t>Egyesületek, alapítványok támogatása</t>
  </si>
  <si>
    <t>Működési célú pénzeszköz háztartásoknak</t>
  </si>
  <si>
    <t>Támogatásértékű felhalmozási kiadás központi költségvetési szervnek</t>
  </si>
  <si>
    <t>-Bérlakás értékesítés átadása Rendőrségnek</t>
  </si>
  <si>
    <t>Támogatásértékű felhalmozási kiadás fejezeti kezelésű előirányzatnak</t>
  </si>
  <si>
    <t>Támogatásértékű felhalmozási kiadás társadalombiztosítási alapnak</t>
  </si>
  <si>
    <t>Támogatásértékű felhalmozási kiadás elkülönített állami pénzalapnak</t>
  </si>
  <si>
    <t>Támogatásértékű felhalmozási kiadás helyi önkormányzatoknak</t>
  </si>
  <si>
    <t>Támogatásértékű felhalmozási kiadás többcélú kistérségi társulásnak</t>
  </si>
  <si>
    <t>Támogatásértékű felhalmozási kiadás összesen</t>
  </si>
  <si>
    <t>Támogatásértékű kiadások összesen</t>
  </si>
  <si>
    <t>Felhalmozási célú pénzeszköz átadás vállalatnak</t>
  </si>
  <si>
    <t>Felhalmozási célú pénzeszköz átadás non-profit szervnek</t>
  </si>
  <si>
    <t>Felhalmozási célú pénzeszköz átadás összesen</t>
  </si>
  <si>
    <t>Pénzeszköz átadások összesen</t>
  </si>
  <si>
    <t>Támogatások, támogatásértékű kiadások összesen</t>
  </si>
  <si>
    <t>22. számú melléklet</t>
  </si>
  <si>
    <t>Tartalékok, keretek</t>
  </si>
  <si>
    <t>Általános tartalék</t>
  </si>
  <si>
    <t>Működési tartalék</t>
  </si>
  <si>
    <t>Előre nem tervezhető kiadásokra</t>
  </si>
  <si>
    <t>Fejlesztési tartalék</t>
  </si>
  <si>
    <t>23. számú melléklet</t>
  </si>
  <si>
    <t xml:space="preserve">                             Hitelállomány kimutatása</t>
  </si>
  <si>
    <t>Felvett hitel megnevezése</t>
  </si>
  <si>
    <t>Hitelszerződés</t>
  </si>
  <si>
    <t xml:space="preserve">Felvett hitel </t>
  </si>
  <si>
    <t xml:space="preserve">Hitelszerződés lejárati ideje </t>
  </si>
  <si>
    <t>kötés ideje</t>
  </si>
  <si>
    <t>összege</t>
  </si>
  <si>
    <t>Kölcsönszerződés</t>
  </si>
  <si>
    <t>30.000.000</t>
  </si>
  <si>
    <t>Folyószámla hitelkeret</t>
  </si>
  <si>
    <t>40.000.000</t>
  </si>
  <si>
    <t>Év</t>
  </si>
  <si>
    <t>Törlesztés határideje</t>
  </si>
  <si>
    <t>Törlesztés összege Ft</t>
  </si>
  <si>
    <t xml:space="preserve">Teljesítés </t>
  </si>
  <si>
    <t>(25.számú melléklet 2/2012.(II.17.)rendelethez)</t>
  </si>
  <si>
    <t xml:space="preserve">A működési és fejlesztési célú bevételek és kiadások 2012-2013-2014. évi alakulását  külön bemutató mérleg </t>
  </si>
  <si>
    <t>Ezer forintban</t>
  </si>
  <si>
    <t>Sorszám</t>
  </si>
  <si>
    <t>2012.évre</t>
  </si>
  <si>
    <t>2013. évre</t>
  </si>
  <si>
    <t>2014.  évre</t>
  </si>
  <si>
    <t>I. Működési bevételek és kiadások</t>
  </si>
  <si>
    <t>Intézményi működési bevételek  (levonva a felhalmozási áfa-visszatérülések, ért. tárgyi eszk., imm. jav. áfája, műk.célú pénzeszköz átvétel államháztartáson kívülről)</t>
  </si>
  <si>
    <t>Önkormányzatok költségvetési támogatása és átengedett személyi jövedelemadó bevétele</t>
  </si>
  <si>
    <t>Támogatásértékű működési bevétel</t>
  </si>
  <si>
    <t>Továbbadási (lebonyolítási) célú működési bevétel</t>
  </si>
  <si>
    <t>Müködési célú kölcsönök visszatérülése, igénybevétele</t>
  </si>
  <si>
    <t>Rövid lejáratú hitel</t>
  </si>
  <si>
    <t>Rövid lejáratú értékpapírok értékesítése, kibocsátása</t>
  </si>
  <si>
    <t>Működési célú előző évi pénzmaradvány igénybevétele</t>
  </si>
  <si>
    <t>Működési célú bevételek összesen (01+…+10)</t>
  </si>
  <si>
    <t xml:space="preserve">Dologi kiadások és egyéb folyó kiadások (levonva az ért. tárgyi eszk., imm. javak utáni áfa befizetés és kamatkifiz.) </t>
  </si>
  <si>
    <t>Müködési célú pénzeszközátadás, egyéb támogatás</t>
  </si>
  <si>
    <t>Támogatásértékű működési kiadás</t>
  </si>
  <si>
    <t>Továbbadási (lebonyolítási) célú működési kiadás</t>
  </si>
  <si>
    <t>Működési célú kölcsönök nyújtása és törlesztése</t>
  </si>
  <si>
    <t>Rövid lejáratú hitel visszafizetése</t>
  </si>
  <si>
    <t>Rövid lejáratú hitel kamata</t>
  </si>
  <si>
    <t>Rövid lejáratú értékpapírok beváltása, vásárlása</t>
  </si>
  <si>
    <t>2013. III.negyedévi teljesítés</t>
  </si>
  <si>
    <t>III.negyedévi teljesít.</t>
  </si>
  <si>
    <t>KÖLTSÉGVETÉSI FELHALM. KIADÁSOK</t>
  </si>
  <si>
    <t>Előző évi felhalm. célú pénzmaradvány átad</t>
  </si>
  <si>
    <t>Felhalm. célú pénzeszközátadás áht.-n kívülre</t>
  </si>
  <si>
    <t>Felhalm. célú pénzeszközök átvé. áht.-n kívül</t>
  </si>
  <si>
    <t>Előző évi felhalm. célú pénzmaradvány igányb</t>
  </si>
  <si>
    <t>Működési célú pénzeszk. átvét. Áht.-n kívülről</t>
  </si>
  <si>
    <t>Működési célú kiadások összesen (12+…+23)</t>
  </si>
  <si>
    <t>II. Felhalmozási célú bevételek és kiadások</t>
  </si>
  <si>
    <t>Önkormányzatok felhalmozási és tőke jellegű bevételei (levonva a felhalmozási célú pénzeszközátvétel államháztartáson kívülről)</t>
  </si>
  <si>
    <t>Fejlesztési célú támogatások</t>
  </si>
  <si>
    <t>Felhalmozási célú pénzeszközátvétel államháztartáson kív.</t>
  </si>
  <si>
    <t>Támogatásértékű felhalmozási bevétel</t>
  </si>
  <si>
    <t>Továbbadási (lebonyolítási) célú felhalmozási bevétel</t>
  </si>
  <si>
    <t>Felhalmozási áfa visszatérülése</t>
  </si>
  <si>
    <t>Értékesített tárgyi eszközök és immateriális javak áfája</t>
  </si>
  <si>
    <t>Felhalmozási célú kölcsönök visszatérülése, igénybevétele</t>
  </si>
  <si>
    <t>Hosszú lejáratú hitel</t>
  </si>
  <si>
    <t>Hosszú lejáratú értékpapírok kibocsátása</t>
  </si>
  <si>
    <t>Felhalmozási célú előző évi pénzmaradvány igénybevétele</t>
  </si>
  <si>
    <t>Felhalmozási célú bevételek összesen (25+…+36)</t>
  </si>
  <si>
    <t>Felhalmozási kiadások (áfával együtt)</t>
  </si>
  <si>
    <t>Felújítási kiadások (áfával együtt)</t>
  </si>
  <si>
    <t>Értékesített tárgyi eszközök, immat. javak utáni áfa-befizetés</t>
  </si>
  <si>
    <t>Felhalmozási célú pénzeszközátadás államháztartáson kívülre</t>
  </si>
  <si>
    <t>Támogatásértékű felhalmozási kiadás</t>
  </si>
  <si>
    <t>Továbbadási (lebonyolítási) célú felhalmozási kiadás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</si>
  <si>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</si>
  <si>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</si>
  <si>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</si>
  <si>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</si>
  <si>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 (38+…+48)</t>
  </si>
  <si>
    <t>Önkormányzat bevételei összesen (11+37)</t>
  </si>
  <si>
    <t>Önkormányzat kiadásai összesen (24+49)</t>
  </si>
  <si>
    <t>26. számú melléklet</t>
  </si>
  <si>
    <t>Letenye Város Önkormányzat több éves kihatással járó feladatai</t>
  </si>
  <si>
    <t>Ft-ban</t>
  </si>
  <si>
    <t xml:space="preserve">Évek </t>
  </si>
  <si>
    <t>Adósságszolgálat</t>
  </si>
  <si>
    <t>-Rövidlejáratú hitel törlesztése</t>
  </si>
  <si>
    <t>-Fejlesztési hitel törlesztése</t>
  </si>
  <si>
    <t>Beruházások, felújítás</t>
  </si>
  <si>
    <t>Letenye Városrendezési terv</t>
  </si>
  <si>
    <t>Hatékony közfoglalkoztatás eszközbeszerzés</t>
  </si>
  <si>
    <t>Letenye városrehabilitáció IVS</t>
  </si>
  <si>
    <t>Óvoda fűtésrekonstrukció</t>
  </si>
  <si>
    <t>TIOP 1.2.3. Könyvtári</t>
  </si>
  <si>
    <t>Letenye Városközpont rehabilitáció</t>
  </si>
  <si>
    <t>KEOP 6.2.0/A/09-2010-0059 Zöldjavak hasznosítása eszközbesz.</t>
  </si>
  <si>
    <t>NYDOP 2.2.1/C-2f-2009-006 "Vizek hátán.." kikötő építés</t>
  </si>
  <si>
    <t>Átadott pénzeszközök</t>
  </si>
  <si>
    <t>Letenye Város Önkormányzat normatív állami hozzájárulások  összege</t>
  </si>
  <si>
    <t>27.számú melléklet</t>
  </si>
  <si>
    <t xml:space="preserve">   2012.év </t>
  </si>
  <si>
    <t>Támogatási jogcím</t>
  </si>
  <si>
    <t>Mennyiségi egység</t>
  </si>
  <si>
    <t>Mutató</t>
  </si>
  <si>
    <t>Fajlagos</t>
  </si>
  <si>
    <t>Összeg (Ft)</t>
  </si>
  <si>
    <t>A helyi önkormányzatok normatív hozzájárulásai (3.sz.melléklet)</t>
  </si>
  <si>
    <t>1. Települési önkormányzatok feladatai</t>
  </si>
  <si>
    <t xml:space="preserve">     Lakosságszám szerint</t>
  </si>
  <si>
    <t>fő</t>
  </si>
  <si>
    <t>2. Körzeti igazgatás</t>
  </si>
  <si>
    <t xml:space="preserve">    Okmányirodák működése és gyámügyi igazgatási feladatok</t>
  </si>
  <si>
    <t xml:space="preserve">           Alap-hozzájárulás</t>
  </si>
  <si>
    <t>körzetközpont</t>
  </si>
  <si>
    <t xml:space="preserve">              Okmányiroda működési kiadásai</t>
  </si>
  <si>
    <t>ügyirat</t>
  </si>
  <si>
    <t xml:space="preserve">              Gyámügyi igazgatási feladatok</t>
  </si>
  <si>
    <t xml:space="preserve">    Építésügyi igazgatási feladatok</t>
  </si>
  <si>
    <t xml:space="preserve">             Térségi normatív hozzájárulás</t>
  </si>
  <si>
    <t xml:space="preserve">             Kiegészítő hozzájárulás építésügyi igazgatási feladatokhoz</t>
  </si>
  <si>
    <t>döntés</t>
  </si>
  <si>
    <t>3. Körjegyzőség működése</t>
  </si>
  <si>
    <t xml:space="preserve">     Alap-hozzájárulás</t>
  </si>
  <si>
    <t>körjegyzőség/hónap</t>
  </si>
  <si>
    <t xml:space="preserve">       Ösztönző hozzájárulás</t>
  </si>
  <si>
    <t xml:space="preserve">        Nagyközségi, városi (megyei jogú városi) székhelyű körjegyzőség, </t>
  </si>
  <si>
    <t>kapcs.község/</t>
  </si>
  <si>
    <t xml:space="preserve">       kapcsolódó második és minden további, de legfeljebb nyolc község után</t>
  </si>
  <si>
    <t>hónap</t>
  </si>
  <si>
    <t>5. Lakott külterülettel kapcsolatos feladatok</t>
  </si>
  <si>
    <t>8. Üdülőhelyi feladatok</t>
  </si>
  <si>
    <t>idegenforg.adóforint</t>
  </si>
  <si>
    <t>10. Pénzbeli szociális juttatások</t>
  </si>
  <si>
    <t>A települési önkormányzatok közoktatási célú normatív, kötött felhasználású</t>
  </si>
  <si>
    <t>támogatásai  (8.számú melléklet)</t>
  </si>
  <si>
    <t>I. Kiegészítő támogatás egyes közoktatási feladatokhoz</t>
  </si>
  <si>
    <t xml:space="preserve">       I.2. Pedagógus továbbképzés támogatása</t>
  </si>
  <si>
    <t xml:space="preserve">       I.3. Támogatás egyes pedagóguspótlékok kiegészítéséhez</t>
  </si>
  <si>
    <t xml:space="preserve">              Osztályfőnöki pótlék kiegészítése</t>
  </si>
  <si>
    <t xml:space="preserve">              Gyógypedagógiai pótlék kiegészítése</t>
  </si>
  <si>
    <t xml:space="preserve">       I.4. Szociális juttatások, egyéb támogatások</t>
  </si>
  <si>
    <t xml:space="preserve">              Kedvezményes óvodai, iskolai, kollégiumi étkeztetés</t>
  </si>
  <si>
    <t xml:space="preserve">                  2012.évben időarányosan 12 hónapra</t>
  </si>
  <si>
    <t xml:space="preserve">                        Óvodában</t>
  </si>
  <si>
    <t xml:space="preserve">                                 rendszeres gyermekvéd.kedv.részesülők</t>
  </si>
  <si>
    <t xml:space="preserve">                                 három- vagy többgyermekes családban élő gyermek</t>
  </si>
  <si>
    <t xml:space="preserve">                                 tartósan beteg vagy fogyatékos gyermek</t>
  </si>
  <si>
    <t xml:space="preserve">                        Általános Iskola</t>
  </si>
  <si>
    <t xml:space="preserve">               Tanulók ingyenes tankönyvellátásának támogatása</t>
  </si>
  <si>
    <t xml:space="preserve">        I.5. Szakmai, tanügyigazgatási informatikai feladatok támogatása</t>
  </si>
  <si>
    <t>A helyi önkormányzatokat megillető személyi jövedelemadó</t>
  </si>
  <si>
    <t>megosztása (4. számú melléklet)</t>
  </si>
  <si>
    <t xml:space="preserve">    A települési önkormányzatot megillető, a településre kimutatott</t>
  </si>
  <si>
    <t xml:space="preserve">    személyi jövedelemadó 8 %-a</t>
  </si>
  <si>
    <t xml:space="preserve">    Települési önkormányzatok jövedelemdifferenciálódásának mérséklése </t>
  </si>
  <si>
    <t>Normatív hozzájárulások és normatív, kötött felhasználású támogatások összesen:</t>
  </si>
  <si>
    <t>Mennyiségi</t>
  </si>
  <si>
    <t>2011/2012</t>
  </si>
  <si>
    <t>2012/2013</t>
  </si>
  <si>
    <t>2012.éves</t>
  </si>
  <si>
    <t>Összeg(Ft)</t>
  </si>
  <si>
    <t>egység</t>
  </si>
  <si>
    <t>mutató</t>
  </si>
  <si>
    <t>Óvoda</t>
  </si>
  <si>
    <t xml:space="preserve"> A 2012.évben időarányosan 8 hónapra</t>
  </si>
  <si>
    <t xml:space="preserve">    Napi 8 órát meghaladó nyitvatartás</t>
  </si>
  <si>
    <t xml:space="preserve">                  1-3. nevelési év</t>
  </si>
  <si>
    <t xml:space="preserve"> A 2012.évben időarányosan 4 hónapra</t>
  </si>
  <si>
    <t xml:space="preserve">     Napi 8 órát meghaladó nyitvatartás</t>
  </si>
  <si>
    <t>Általános Iskola</t>
  </si>
  <si>
    <t xml:space="preserve">       A 2012.évben időarányosan 8 hónapra</t>
  </si>
  <si>
    <t xml:space="preserve">                   1. évfolyam</t>
  </si>
  <si>
    <t xml:space="preserve">                   2.évfolyam</t>
  </si>
  <si>
    <t xml:space="preserve">                   3. évfolyam</t>
  </si>
  <si>
    <t xml:space="preserve">                   4. évfolyam</t>
  </si>
  <si>
    <t xml:space="preserve">                   5.évfolyam</t>
  </si>
  <si>
    <t xml:space="preserve">                   6. évfolyam</t>
  </si>
  <si>
    <t xml:space="preserve">                   7. évfolyam</t>
  </si>
  <si>
    <t xml:space="preserve">                   8. évfolyam</t>
  </si>
  <si>
    <t xml:space="preserve">       A 2012.évben időarányosan 4 hónapra</t>
  </si>
  <si>
    <t xml:space="preserve">                   2. évfolyam</t>
  </si>
  <si>
    <t xml:space="preserve">                   5. évfolyam</t>
  </si>
  <si>
    <t xml:space="preserve">                   8.évfolyam</t>
  </si>
  <si>
    <t>Napközis/tanulószobai, iskolaotthonos foglalkoztatás</t>
  </si>
  <si>
    <t xml:space="preserve">                  1-4. évfolyamos napközis foglalkoztatás</t>
  </si>
  <si>
    <t xml:space="preserve">                  5-8. évfolyamos napközis/tanulószobai foglalkoztatás</t>
  </si>
  <si>
    <t xml:space="preserve">                 1-4. évfolyamos napközis foglalkoztatás</t>
  </si>
  <si>
    <t xml:space="preserve">                 5-8. évfolyamos napközis/tanulószobai foglalkoztatás</t>
  </si>
  <si>
    <t>Sajátos nevelési igényű gyermekek, tanulók nevelése, oktatása</t>
  </si>
  <si>
    <t>Testi, érzékszervi, súlyos, középsúlyos értelmi fogyatékos, autista,</t>
  </si>
  <si>
    <t>halmozottan fogyatékos gyermekek, tanulók</t>
  </si>
  <si>
    <t xml:space="preserve">                    Általános iskola</t>
  </si>
  <si>
    <t xml:space="preserve">                    Általános Iskola</t>
  </si>
  <si>
    <t>Beszédfogyatékos, enyhe értelmi fogyatékos</t>
  </si>
  <si>
    <t xml:space="preserve"> sajátos nevelési igényű gyermekek</t>
  </si>
  <si>
    <t xml:space="preserve">        A 2012.évben időarányosan 8 hónapra</t>
  </si>
  <si>
    <t xml:space="preserve">                          Óvoda</t>
  </si>
  <si>
    <t xml:space="preserve">                          Általános Iskola</t>
  </si>
  <si>
    <t xml:space="preserve">        A 2012.évben időarányosan 4 hónapra</t>
  </si>
  <si>
    <t xml:space="preserve">                           Óvoda</t>
  </si>
  <si>
    <t xml:space="preserve">                           Általános Iskola</t>
  </si>
  <si>
    <t>A megismerő funkció vagy a viselkedés fejlődésének tartós és súlyos,</t>
  </si>
  <si>
    <t>vagy súlyos rendellenessége miatt sajátos nev.igényű tanulók</t>
  </si>
  <si>
    <t xml:space="preserve">        2012. évben időarányosan 8 hónapra</t>
  </si>
  <si>
    <t xml:space="preserve">fő </t>
  </si>
  <si>
    <t xml:space="preserve">        2012. évben időarányosan 4 hónapra</t>
  </si>
  <si>
    <t>Intézményi társulás óvodájába, általános iskolájába járó</t>
  </si>
  <si>
    <t>gyermekek, tanulók támogatása</t>
  </si>
  <si>
    <t xml:space="preserve">     A már működő társulások esetén</t>
  </si>
  <si>
    <t xml:space="preserve">      A 2012.évben időarányosan 8 hónapra</t>
  </si>
  <si>
    <t xml:space="preserve">                    Összesen:</t>
  </si>
  <si>
    <t xml:space="preserve">                        Általános Iskola 1-4. évfolyam</t>
  </si>
  <si>
    <t xml:space="preserve">                        Általános Iskola 5-8. évfolyam</t>
  </si>
  <si>
    <t xml:space="preserve">      A 2012.évben időarányosan 4 hónapra</t>
  </si>
  <si>
    <t>Hitelező</t>
  </si>
  <si>
    <t>Lejárat éve</t>
  </si>
  <si>
    <t>Hitelkeret eFt</t>
  </si>
  <si>
    <t>önkormányzat hitel állománya</t>
  </si>
  <si>
    <t>2013. évi adósságszolg.</t>
  </si>
  <si>
    <t>2014. évi adósságszolg.</t>
  </si>
  <si>
    <t>2015. évi adósságszolg.</t>
  </si>
  <si>
    <t>Későbbi évek tőketörlesztése</t>
  </si>
  <si>
    <t>Hitelek állománya  2012. XII. 31-én</t>
  </si>
  <si>
    <t>2012. évi áthuzódó  feladatokhoz hitel igénybe vétel</t>
  </si>
  <si>
    <t>2013. évi feladatokhoz hitel igénybevétel</t>
  </si>
  <si>
    <t>Tőketörlesz- tés</t>
  </si>
  <si>
    <t>Kamat és egyéb ktg.</t>
  </si>
  <si>
    <t>Tőketörlesztés</t>
  </si>
  <si>
    <t>Mindösszesen:</t>
  </si>
  <si>
    <t xml:space="preserve">16.számú melléklet </t>
  </si>
  <si>
    <t>16.számú melléklet</t>
  </si>
  <si>
    <t>15.számú melléklet</t>
  </si>
  <si>
    <t>Letenye Város Önkormányzat 2013. évi felhalmozási célú bevételeinek és kiadásainak alakulása célonként</t>
  </si>
  <si>
    <t>Módosítás</t>
  </si>
  <si>
    <t xml:space="preserve">Módosított </t>
  </si>
  <si>
    <t>I. Felhalmozási és tőkejellegű bevételek</t>
  </si>
  <si>
    <t>Vagyonkezelésbe adásból származó bevételek</t>
  </si>
  <si>
    <t>Önkormányzati bérlakás eladás törlesztő részletei</t>
  </si>
  <si>
    <t xml:space="preserve">Állami hozzájárulás lakáshozjutás és lakásfenntartás </t>
  </si>
  <si>
    <t>„Bio és megújuló energiafelhasználás – kazánprogram- startmunka" eszközbeszerzés</t>
  </si>
  <si>
    <t>KEOP -2012-5.5.0/B Épületenergetikai fejlesztések megűjuló energiaforrás hasznosítással</t>
  </si>
  <si>
    <t xml:space="preserve">Műfüves futtballpálya építés támogatása </t>
  </si>
  <si>
    <t>Közcélú foglalkoztatás eszközbeszerzés támogatása</t>
  </si>
  <si>
    <t>NYDOP 2.2.1/C-2f-2009-006 "Vizek hátán dombok ölén.."Kikötő építés támogatása</t>
  </si>
  <si>
    <t>Közműfejlesztési hozzájárulás</t>
  </si>
  <si>
    <t xml:space="preserve">NYDOP-5.2.1/A-12 járóbeteg-szakellátás fejlesztése „egészségház kialakítása” </t>
  </si>
  <si>
    <t>III. Kölcsönök visszatérülése</t>
  </si>
  <si>
    <t>IV. ÁFA</t>
  </si>
  <si>
    <t>ÁFA bevétel</t>
  </si>
  <si>
    <t>Fordított Áfa miatti bevétel szennyvízelvezetés</t>
  </si>
  <si>
    <t>V. Kamat</t>
  </si>
  <si>
    <t>Befektetett pénzügyi eszközök kamata</t>
  </si>
  <si>
    <t>VI.</t>
  </si>
  <si>
    <t>Előző évi felhalmozási célú pézmaradvány</t>
  </si>
  <si>
    <t xml:space="preserve">VII. Hitelfelvétel </t>
  </si>
  <si>
    <t>VI. Pénzforgalom nélküli bevételek</t>
  </si>
  <si>
    <t>Bérlakás értékesítés pénzmaradványa</t>
  </si>
  <si>
    <t>Támogatás megelőlegező hitel felvétele</t>
  </si>
  <si>
    <t>Fejlesztési hitel felvétel</t>
  </si>
  <si>
    <t>BEVÉTELEK ÖSSZESEN (I+II+III+IV+V):</t>
  </si>
  <si>
    <t>I. Felújítás</t>
  </si>
  <si>
    <t>Fáklya Művelődési Ház és Könyvtár vizes blokjainak felújítása</t>
  </si>
  <si>
    <t>II. Intézményi beruházás</t>
  </si>
  <si>
    <t>KEOP-2012-5.5.0/B "Épületenergetikai fejlesztés" Andrássy Gy.Ált.Isk. és Óvoda</t>
  </si>
  <si>
    <t xml:space="preserve">NYDOP-5.2.1/A-12 járóbeteg-szakellátás fejlesztése „Egészségház kialakítása” </t>
  </si>
  <si>
    <t xml:space="preserve">Közcélú foglalkoztatási pályázatból eszközbeszerzés </t>
  </si>
  <si>
    <t>Műfüves futballpálya építése</t>
  </si>
  <si>
    <t xml:space="preserve"> IPA Magyarország-Horvátország HUHR/1001/1.1.1./  "PRO MUR"szennyvíztelep </t>
  </si>
  <si>
    <t>Kamerarendszer kiépítés</t>
  </si>
  <si>
    <t>Polgármesteri Hivatal Építés Hatóság számítógépes eszközbeszerzése (ETDR rendszerhez)</t>
  </si>
  <si>
    <t>Polgármesteri Hivatal Önkormányzati és Igazgatási Osztály számítógépes eszközbeszerzés</t>
  </si>
  <si>
    <t xml:space="preserve">Polgármesteri Hivatal Pénzügyi Osztályán Integrált gazdálkodási rendszer bevezetése </t>
  </si>
  <si>
    <t>III. Támogatás</t>
  </si>
  <si>
    <t>Bérlakás eladásból átadás Rendőrség</t>
  </si>
  <si>
    <t>IV.ÁFA</t>
  </si>
  <si>
    <t xml:space="preserve"> ÁFA befizetés</t>
  </si>
  <si>
    <t>Strandüzemeltetés</t>
  </si>
  <si>
    <t>Települési vízellátás és vízminőség védelem</t>
  </si>
  <si>
    <t>V. Tartalék</t>
  </si>
  <si>
    <t>VI: Hiteltörlesztés</t>
  </si>
  <si>
    <t>KIADÁSOK ÖSSZESEN (I+II+III+IV+V):</t>
  </si>
  <si>
    <t>20. számú melléklet</t>
  </si>
  <si>
    <t>Letenye Város Önkormányzat létszámadatai</t>
  </si>
  <si>
    <t>2012. év</t>
  </si>
  <si>
    <t>Munkajogi létszám (fő)</t>
  </si>
  <si>
    <t>Átlagos Statisztikai Létszám (fő)</t>
  </si>
  <si>
    <t>Városi Óvoda</t>
  </si>
  <si>
    <t>Fáklya művelődési Ház és Könyvtár</t>
  </si>
  <si>
    <t>Polgármesteri Hivatal</t>
  </si>
  <si>
    <t>Védőnői Szolgálat</t>
  </si>
  <si>
    <t>Közcélú foglalkoztatottak</t>
  </si>
  <si>
    <t xml:space="preserve">Letenye Város Önkormányzat által megvalósítandó EU-s projektek tervezett kiadásai                                  16.számú melléklet  </t>
  </si>
  <si>
    <t>Projekt címe, projekt száma</t>
  </si>
  <si>
    <t>Kiíró</t>
  </si>
  <si>
    <t>Elnyert forrás</t>
  </si>
  <si>
    <t>Támogatási intenzitás</t>
  </si>
  <si>
    <t>Szerződéskötés éve</t>
  </si>
  <si>
    <t>Támogatás osszege</t>
  </si>
  <si>
    <t>Saját erő</t>
  </si>
  <si>
    <t>önrészből EU-önerőalap</t>
  </si>
  <si>
    <t>Összköltség</t>
  </si>
  <si>
    <t>Projekt előkészítés költségei</t>
  </si>
  <si>
    <t>Projekt menedzsment költségei</t>
  </si>
  <si>
    <t>Projekt szakmai megvalósításával összefüggő költségek</t>
  </si>
  <si>
    <t>Célcsoport számára biztosított egyéb támogatások költségei</t>
  </si>
  <si>
    <t>Projekt megvalósításához igénybevett szolgáltatások</t>
  </si>
  <si>
    <t>Egyéb szolgáltatások</t>
  </si>
  <si>
    <t>Építés, bővítés</t>
  </si>
  <si>
    <t>Eszközbeszerzés</t>
  </si>
  <si>
    <t>Egyéb, a projekt végrehajtásával összefüggő (általános) költség</t>
  </si>
  <si>
    <t>TIOP-1.2.3-08/1-2008-0077 Könyvtári szolgáltatások összehangolt infrastruktúra fejlesztése-Zalai tudástár létrehozása</t>
  </si>
  <si>
    <t>TÁMOP-3.2.4-08/1-2009-0068 Új szolgáltatások Zala megye könyvtáraiban élethosszig tartó tanulás támogatása könyvtári környezetben</t>
  </si>
  <si>
    <t>KEOP-6.2.0/A/09-2010-0059 "A Föld unokáinké, mi vigyázunk rá!" A zöldjavak újrahasznosítása Letenyén</t>
  </si>
  <si>
    <t>NYDOP-2.2.1/C-2f-2009-006 Vízek hátán, dombök ölén, bunkerek mélyén</t>
  </si>
  <si>
    <t>TÁMOP-3.1.5-09/A-2-2010-0039 Pedagógusok szakmai megújulása Letenyén</t>
  </si>
  <si>
    <t>TÁMOP-3.2.3-09/2-2010-0016 Együtt-Működünk! Kistérségek összefogása a közösségek építéséért</t>
  </si>
  <si>
    <t>TÁMOP-3.2.4-08/1-2009-0025 "Tudásdepo-Expressz"</t>
  </si>
  <si>
    <t>IPA Magyarország-Horvátország HUHR /1.1.1/ PRO MUR</t>
  </si>
  <si>
    <t>IPA HUHR</t>
  </si>
  <si>
    <t>1100 E</t>
  </si>
  <si>
    <t>24384 E</t>
  </si>
  <si>
    <t>1700E</t>
  </si>
  <si>
    <t>16500 E</t>
  </si>
  <si>
    <t>2150 E</t>
  </si>
  <si>
    <t>964850 E</t>
  </si>
  <si>
    <t>8500 E</t>
  </si>
  <si>
    <t>1029084 E</t>
  </si>
  <si>
    <t>1810.710</t>
  </si>
  <si>
    <t>43.092.243</t>
  </si>
  <si>
    <t>98.773</t>
  </si>
  <si>
    <t>IPA Magyarország-Horvátország HUHR /2.2.2/ HIDI VÁSÁR</t>
  </si>
  <si>
    <t>6400 E</t>
  </si>
  <si>
    <t>15200 E</t>
  </si>
  <si>
    <t>10800 E</t>
  </si>
  <si>
    <t>12200 E</t>
  </si>
  <si>
    <t>12000 E</t>
  </si>
  <si>
    <t>68600 E</t>
  </si>
  <si>
    <t>16.390</t>
  </si>
  <si>
    <t>TÁMOP 3.1.7. -11/2-2011-0057 Referenciaiakola</t>
  </si>
  <si>
    <t>TÁMOP</t>
  </si>
  <si>
    <t>NYDOP -4.1.1.1/B-11 Helyi és térségi jelentőségű vízvédelmi rendszerek fejlesztése</t>
  </si>
  <si>
    <t>NYDOP</t>
  </si>
  <si>
    <t>KEOP -2012-5.5.0/B "Épületenergetekiai fejlesztések megújuló energiaforrás hasznosításával kombinálva"</t>
  </si>
  <si>
    <t>KEOP</t>
  </si>
  <si>
    <t>NYDOP-5.2.1/A-12 Egészségügyi alapellátás, egészségházak és járóbeteg-szakellátás fejlesztése „Letenye városában egészségház kialakítása”</t>
  </si>
  <si>
    <t>TÁMOP 3.2.13.-12/1-2012-0166 Együttműködhetünk a letenyei kistérésg fiataljaiért</t>
  </si>
  <si>
    <t>309.932</t>
  </si>
  <si>
    <t>27.880</t>
  </si>
  <si>
    <t>TÁMOP 3.2.12.-12/1-2012-0027</t>
  </si>
  <si>
    <t>Költségvetési címrend</t>
  </si>
  <si>
    <t>17.számú melléklet</t>
  </si>
  <si>
    <t>Cím</t>
  </si>
  <si>
    <t>Letenye Város Önkormányzat</t>
  </si>
  <si>
    <t>Alcím</t>
  </si>
  <si>
    <t>I.</t>
  </si>
  <si>
    <t>II.</t>
  </si>
  <si>
    <t xml:space="preserve">Letenyei Hóvirág Óvoda </t>
  </si>
  <si>
    <t>III.</t>
  </si>
  <si>
    <t>Fáklya Művelődlési Ház és Könyvtár</t>
  </si>
  <si>
    <t>Előirányzat csoportok</t>
  </si>
  <si>
    <t>Önkormányzatok közhatalmi bevételei</t>
  </si>
  <si>
    <t>Átvett pénzeszközök működésre Áht.-n kívülről</t>
  </si>
  <si>
    <t>Támogatás beruházási célú</t>
  </si>
  <si>
    <t>Támogatás felújítási célú</t>
  </si>
  <si>
    <t>Beruházási célú pénzeszköz átvétel Áht.-n kivülről</t>
  </si>
  <si>
    <t>Felújítási célú pénzeszköz átvétel  Áht.-n kivülről</t>
  </si>
  <si>
    <t>Kölcsön visszatérülés</t>
  </si>
  <si>
    <t>Előző évi pénzmaradvány</t>
  </si>
  <si>
    <t>Önkormányzati bevételek összesen</t>
  </si>
  <si>
    <t>Finanszírozási bevételek</t>
  </si>
  <si>
    <t>Finanszírozási kiadások</t>
  </si>
  <si>
    <t>Önkormányzati kiadások összesen</t>
  </si>
  <si>
    <t>Kiemelt előirányzatok</t>
  </si>
  <si>
    <t>Önkormányzatok közhatalmi  bevételei</t>
  </si>
  <si>
    <t>2.1.</t>
  </si>
  <si>
    <t>2.2.</t>
  </si>
  <si>
    <t>2.3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</si>
  <si>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</si>
  <si>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</si>
  <si>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</si>
  <si>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</si>
  <si>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</si>
  <si>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</si>
  <si>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</si>
  <si>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</si>
  <si>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</si>
  <si>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</si>
  <si>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</si>
  <si>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</si>
  <si>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</si>
  <si>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</si>
  <si>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</si>
  <si>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</si>
  <si>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</si>
  <si>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</si>
  <si>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</si>
  <si>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Egyéb vagyoni értékű jog értékesítése</t>
  </si>
  <si>
    <t>3.10.</t>
  </si>
  <si>
    <t>3.11.</t>
  </si>
  <si>
    <t>3.12.</t>
  </si>
  <si>
    <t>3.13.</t>
  </si>
  <si>
    <t>Átvett pénzeszközök működésre</t>
  </si>
  <si>
    <t>4.1.</t>
  </si>
  <si>
    <t>4.2.</t>
  </si>
  <si>
    <t>Beruházási célú pénzeszköz átvétel</t>
  </si>
  <si>
    <t>4.3.</t>
  </si>
  <si>
    <t>Felújítási célú pénzeszköz átvétel</t>
  </si>
  <si>
    <t>4.4.</t>
  </si>
  <si>
    <t>4.5.</t>
  </si>
  <si>
    <t>Működési célú kölcsön visszatérülés</t>
  </si>
  <si>
    <t>4.6.</t>
  </si>
  <si>
    <t>Felhalmozási célú kölcsön visszatérülés</t>
  </si>
  <si>
    <t>4.7.</t>
  </si>
  <si>
    <t>4.8.</t>
  </si>
  <si>
    <t>4.9.</t>
  </si>
  <si>
    <t>4.10.</t>
  </si>
  <si>
    <t>14.1.</t>
  </si>
  <si>
    <t>14.2.</t>
  </si>
  <si>
    <t>14.3.</t>
  </si>
  <si>
    <t>14.4</t>
  </si>
  <si>
    <t>14.5.</t>
  </si>
  <si>
    <t>14.6.</t>
  </si>
  <si>
    <t>14.7.</t>
  </si>
  <si>
    <t>14.8.</t>
  </si>
  <si>
    <t>14.9.</t>
  </si>
  <si>
    <t>15.1.</t>
  </si>
  <si>
    <t>15.2.</t>
  </si>
  <si>
    <t>15.3.</t>
  </si>
  <si>
    <t>15.4.</t>
  </si>
  <si>
    <t>15.5.</t>
  </si>
  <si>
    <t>15.6.</t>
  </si>
  <si>
    <t>15.7.</t>
  </si>
  <si>
    <t>16.1.</t>
  </si>
  <si>
    <t>16.2.</t>
  </si>
  <si>
    <t>16.3.</t>
  </si>
  <si>
    <t>17.1</t>
  </si>
  <si>
    <t>17.2.</t>
  </si>
  <si>
    <t>Fejlesztési célú hiteltörlesztés</t>
  </si>
  <si>
    <t>2013. évi bevétel</t>
  </si>
  <si>
    <t>Hozzájárulás jogcíme</t>
  </si>
  <si>
    <t>létszám</t>
  </si>
  <si>
    <t>Normatíva     Ft/fő</t>
  </si>
  <si>
    <t>Hozzájárulás       ezer Ft-ban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</si>
  <si>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</si>
  <si>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</si>
  <si>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</si>
  <si>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</si>
  <si>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</si>
  <si>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</si>
  <si>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</si>
  <si>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beszámítás összege</t>
  </si>
  <si>
    <t>d) egyéb kötelező önkormányzati feladatok támogatása</t>
  </si>
  <si>
    <t>II. Települési önkormányzatok egyes köznevelési feladatainak támogatása</t>
  </si>
  <si>
    <t>1. Óvodapedagógusok és az óvodapedagógusok nevelő munkáját közvetlenül segítők bértámogatása</t>
  </si>
  <si>
    <t xml:space="preserve">  - óvodapedagógusok átlagbérének és közterheinek elismert összege</t>
  </si>
  <si>
    <t xml:space="preserve"> - óvodapedagógusok nevelő munkáját közvetlenük segítők átlagbérének és közterheinek elismert összege</t>
  </si>
  <si>
    <t>2. Óvodaműködtetési támogatás</t>
  </si>
  <si>
    <t>3. Ingyenes és kedvezményes gyermek étkeztetés</t>
  </si>
  <si>
    <t xml:space="preserve">   -  bölcsődében ingyenes</t>
  </si>
  <si>
    <t xml:space="preserve">   - óvodában ingyenes</t>
  </si>
  <si>
    <t xml:space="preserve">   - óvodában kedvezményes</t>
  </si>
  <si>
    <t xml:space="preserve">   - iskolában ingyenes</t>
  </si>
  <si>
    <t xml:space="preserve">   - iskolában kedvezményes</t>
  </si>
  <si>
    <t>III. Települési önkormányzatok szociális és gyermekjóléti feladatainak támogatása</t>
  </si>
  <si>
    <t>1. Egyes jövedelempótló támogatások (évközi igénylés alapján)</t>
  </si>
  <si>
    <t>2. Hozzájárulás a pénzbeli szociális ellátásokhoz ( egyösszegű)</t>
  </si>
  <si>
    <t>1000-25000</t>
  </si>
  <si>
    <t>3. Egyes szociális és gyermekjóléti feladatok támogatása</t>
  </si>
  <si>
    <t xml:space="preserve">     3.ae) (1) kiegészítő tám. Társult formában történő ellátás esetén családsegítés</t>
  </si>
  <si>
    <t xml:space="preserve">     3.ae) (2) kiegészítő tám. Társult formában történő ellátás esetén gyermekjóléti szolgálat</t>
  </si>
  <si>
    <t xml:space="preserve">  a) Szociális és gyermekjóléti alapszolgáltatások általános feladatai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</si>
  <si>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</si>
  <si>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</si>
  <si>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</si>
  <si>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</si>
  <si>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 xml:space="preserve">   g) Fogyatékos és demens személyek nappali intézményi ellátása</t>
  </si>
  <si>
    <t xml:space="preserve">   h)  Pszichiátriai és szenvedélybetegek nappali intézményi ellátása</t>
  </si>
  <si>
    <t xml:space="preserve">  j) Gyermekek napközbeni ellátása</t>
  </si>
  <si>
    <t xml:space="preserve">  ja) Bölcsődei ellátás</t>
  </si>
  <si>
    <t xml:space="preserve">      Bölcsödei ellátás fogyatékos gyermek</t>
  </si>
  <si>
    <t xml:space="preserve">       Bölcsődei ellátás</t>
  </si>
  <si>
    <t xml:space="preserve"> l) Gyermekek átmeneti intézményei ( helyettes szülői ellátás)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</si>
  <si>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</si>
  <si>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</si>
  <si>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</si>
  <si>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</si>
  <si>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 xml:space="preserve">1.a) megyei hatókörű városi múzeumok feldataiank támogatása </t>
  </si>
  <si>
    <t xml:space="preserve">1.b) megyei hatáskörű könyvtárak feladatainak támogatása </t>
  </si>
  <si>
    <t>1.c)települési önkormányzatok közművelődési támogatása</t>
  </si>
  <si>
    <t>1.h) megyei hatókörű könyvtár kistelepülési könyvtári és közművelődési célú kieg. Támogatása ( év közben pályázat)</t>
  </si>
  <si>
    <t>2. Települési önk.által fenntartott előadó-művészeti szervezetek támogatása</t>
  </si>
  <si>
    <t>2.a) színházművészeti szervezetek támogatása</t>
  </si>
  <si>
    <t>Hevesi Sándor Színház és Griff Bábszínház állami támogatása</t>
  </si>
  <si>
    <t>15. Üdülőhelyi feladatok</t>
  </si>
  <si>
    <t>16.Központosított működési célú előirányzatok</t>
  </si>
  <si>
    <t>17. Szerkezetátalakítási tartalék</t>
  </si>
  <si>
    <t>18. Egyéb működési célú központi támogatás</t>
  </si>
  <si>
    <t>19.Központosított felhalmozási célú előirányzat</t>
  </si>
  <si>
    <t>Állami hozzájárulás összesen:</t>
  </si>
  <si>
    <t>1. számú melléklet</t>
  </si>
  <si>
    <t>Letenye Város Önkormányzat 2012. évi mérlege</t>
  </si>
  <si>
    <t>Bevételek</t>
  </si>
  <si>
    <t>Eredeti</t>
  </si>
  <si>
    <t>Módosított</t>
  </si>
  <si>
    <t>Teljesítés</t>
  </si>
  <si>
    <t>Kiadások</t>
  </si>
  <si>
    <t>Saját bevételek</t>
  </si>
  <si>
    <t>Intézmények kiadásai</t>
  </si>
  <si>
    <t>Állami hozzájárulások</t>
  </si>
  <si>
    <t>Polgármesteri Hivatal Kiadásai</t>
  </si>
  <si>
    <t>-Működési tartalék</t>
  </si>
  <si>
    <t>-Fejlesztési tartalék</t>
  </si>
  <si>
    <t xml:space="preserve">Pénzmaradvány </t>
  </si>
  <si>
    <t xml:space="preserve">Önkormányzat kiadásai </t>
  </si>
  <si>
    <t>Finanszírozási bevétel</t>
  </si>
  <si>
    <t>85823</t>
  </si>
  <si>
    <t>Finanszírozási kiadás</t>
  </si>
  <si>
    <t>Bevételek összesen</t>
  </si>
  <si>
    <t>Kiadások összesen</t>
  </si>
  <si>
    <t>No.</t>
  </si>
  <si>
    <t>Megnevezés</t>
  </si>
  <si>
    <t>2011. évi beszámoló szerinti tényadatok</t>
  </si>
  <si>
    <t xml:space="preserve">2012. évi eredeti előirányzat </t>
  </si>
  <si>
    <t>2012. évi beszámoló szerinti tényadatok</t>
  </si>
  <si>
    <t xml:space="preserve">2013. évi eredeti előirányzat </t>
  </si>
  <si>
    <t>Módosított előirányzat</t>
  </si>
  <si>
    <t>2013. I.félévi teljesítés</t>
  </si>
  <si>
    <t>1.</t>
  </si>
  <si>
    <t>2.</t>
  </si>
  <si>
    <t>3.</t>
  </si>
  <si>
    <t>4.</t>
  </si>
  <si>
    <t>5.</t>
  </si>
  <si>
    <t>KIADÁSOK</t>
  </si>
  <si>
    <t>Személyi juttatások</t>
  </si>
  <si>
    <t>Munkaadókat terhelő járulékok és szociális adó összesen</t>
  </si>
  <si>
    <t xml:space="preserve">Dologi és egyéb folyó kiadások összesen, </t>
  </si>
  <si>
    <t>Támogatásértékű működési kiadások összesen</t>
  </si>
  <si>
    <t>Előző évi működési célú pénzmaradvány átadás összesen</t>
  </si>
  <si>
    <t>6.</t>
  </si>
  <si>
    <t>Működési célú pénzeszközátadások Áht.-n kívülre összesen</t>
  </si>
  <si>
    <t>7.</t>
  </si>
  <si>
    <t>Társadalom-, szociálpolitikai és egyéb juttatás, támogatás</t>
  </si>
  <si>
    <t>8.</t>
  </si>
  <si>
    <t>Egyéb működési célú támogatások, kiadások pénzforgalom nélküli kiadások nélkül összesen (4.+5.+6.+7.)</t>
  </si>
  <si>
    <t>9.</t>
  </si>
  <si>
    <t>Alap- és vállalkozási tevékenység közötti elszámolások</t>
  </si>
  <si>
    <t>10.</t>
  </si>
  <si>
    <t>Egyéb pénzforgalom nélküli kiadások</t>
  </si>
  <si>
    <t>11.</t>
  </si>
  <si>
    <t xml:space="preserve">Egyéb működési célú támogatások, kiadások összesen (8.+9.+10.) </t>
  </si>
  <si>
    <t>12.</t>
  </si>
  <si>
    <t>Egyéb működési kiadások (Pl.: ellátottak pénzbeli juttatásai)</t>
  </si>
  <si>
    <t>13.</t>
  </si>
  <si>
    <t>Működési kiadások összesen (1.+2.+3.+11.+12.)</t>
  </si>
  <si>
    <t>14.</t>
  </si>
  <si>
    <t>Felújítás (ÁFA-val)</t>
  </si>
  <si>
    <t>15.</t>
  </si>
  <si>
    <t>Intézményi beruházási kiadások (ÁFA-val)</t>
  </si>
  <si>
    <t>16.</t>
  </si>
  <si>
    <t>Befektetési célú részesedések vásárlása</t>
  </si>
  <si>
    <t>17.</t>
  </si>
  <si>
    <t>Támogatásértékű felhalmozási kiadások összesen</t>
  </si>
  <si>
    <t>18.</t>
  </si>
  <si>
    <t>Előző évi felhalmozási célú pénzmaradvány átadás összesen</t>
  </si>
  <si>
    <t>19.</t>
  </si>
  <si>
    <t xml:space="preserve">Felhalmozási célú pénzeszközátadások Áht.-n kívülre összesen </t>
  </si>
  <si>
    <t>20.</t>
  </si>
  <si>
    <t>Egyéb felhalmozási kiadások összesen (16.+17.+18.+19.)</t>
  </si>
  <si>
    <t>21.</t>
  </si>
  <si>
    <t>Felhalmozási kiadások összesen (14.+15.+20.)</t>
  </si>
  <si>
    <t>22.</t>
  </si>
  <si>
    <t>Támogatási kölcsönök nyújtása és törlesztése összesen</t>
  </si>
  <si>
    <t>23.</t>
  </si>
  <si>
    <t>Költségvetési kiadások (13.+21.+22.)</t>
  </si>
  <si>
    <t>24.</t>
  </si>
  <si>
    <t>Finanszírozási kiadások// Függők</t>
  </si>
  <si>
    <t>25.</t>
  </si>
  <si>
    <t xml:space="preserve">Tárgyévi kiadások (23.+24.) </t>
  </si>
  <si>
    <t>25.a</t>
  </si>
  <si>
    <t>25. sorból az önként vállalt feladatok működési kiadásai</t>
  </si>
  <si>
    <t>25.b</t>
  </si>
  <si>
    <t>25. sorból az önként vállalt feladatok felhalmozási kiadásai</t>
  </si>
  <si>
    <t>BEVÉTELEK</t>
  </si>
  <si>
    <t>26.</t>
  </si>
  <si>
    <t xml:space="preserve">Intézményi működési bevételek összesen </t>
  </si>
  <si>
    <t>27.</t>
  </si>
  <si>
    <t>Közhatalmi bevételek</t>
  </si>
  <si>
    <t>27.a</t>
  </si>
  <si>
    <t>27. sorból gépjárműadó</t>
  </si>
  <si>
    <t>27.b</t>
  </si>
  <si>
    <t>27. sorból helyi adók</t>
  </si>
  <si>
    <t>27c</t>
  </si>
  <si>
    <t>27.sorból egyéb sajátos bevételek</t>
  </si>
  <si>
    <t>28.</t>
  </si>
  <si>
    <t>Önkormányzat működési célú költségvetési támogatása</t>
  </si>
  <si>
    <t>29.</t>
  </si>
  <si>
    <t>Támogatásértékű működési bevételek összesen</t>
  </si>
  <si>
    <t>30.</t>
  </si>
  <si>
    <t xml:space="preserve">Működési célú pénzeszközátvétel Áht.-n kívülről összesen </t>
  </si>
  <si>
    <t>31.</t>
  </si>
  <si>
    <t>Működési célú kölcsönök visszatérülése</t>
  </si>
  <si>
    <t>32.</t>
  </si>
  <si>
    <t xml:space="preserve">Működési célú pénzforgalmi bevételek összesen (26.+...+31.) </t>
  </si>
  <si>
    <t>33.</t>
  </si>
  <si>
    <t>Egyéb működési bevételek ( pl.: alap- és vállalkozási tevékenység közötti elszámolások)</t>
  </si>
  <si>
    <t>34.</t>
  </si>
  <si>
    <t>Működési bevételek összesen (32.+33.)</t>
  </si>
  <si>
    <t>35.</t>
  </si>
  <si>
    <t xml:space="preserve">Felhalmozási saját bevételek összesen </t>
  </si>
  <si>
    <t>36.</t>
  </si>
  <si>
    <t>Önkormányzat felhalmozási célú költségvetési támogatása</t>
  </si>
  <si>
    <t>37.</t>
  </si>
  <si>
    <t>Támogatásértékű felhalmozási bevételek összesen</t>
  </si>
  <si>
    <t>38.</t>
  </si>
  <si>
    <t>Előző évi felhalmozási célú pénzmaradvány átvétel összesen</t>
  </si>
  <si>
    <t>39.</t>
  </si>
  <si>
    <t>Felhalmozási célú pénzeszközátvételek Áht.-n kívülről összesen</t>
  </si>
  <si>
    <t>40.</t>
  </si>
  <si>
    <t>Felhalmozási bevételek összesen (35.+...+39.)</t>
  </si>
  <si>
    <t>41.</t>
  </si>
  <si>
    <t xml:space="preserve">Támogatási kölcsönök visszatérülése és igénybevétele összesen </t>
  </si>
  <si>
    <t>42.</t>
  </si>
  <si>
    <t xml:space="preserve">Előző évi költségvetési kiegészítések, visszatérülések összesen </t>
  </si>
  <si>
    <t>43.</t>
  </si>
  <si>
    <t>Költségvetési bevételek (34.+40.+41.+42.)</t>
  </si>
  <si>
    <t>44.</t>
  </si>
  <si>
    <t>Finanszírozási bevételek // Pénzmaradvány// Függők</t>
  </si>
  <si>
    <t>45.</t>
  </si>
  <si>
    <t xml:space="preserve">Tárgyévi bevételek (43.+44.) </t>
  </si>
  <si>
    <t>45.a</t>
  </si>
  <si>
    <t>45. sorból az önként vállalt feladatok működési bevételei</t>
  </si>
  <si>
    <t>45.b</t>
  </si>
  <si>
    <t>45. sorból az önként vállalt feladatok felhalmozási bevételei</t>
  </si>
  <si>
    <t>46.</t>
  </si>
  <si>
    <t>Működési hiány (34.-13.) (+/-)</t>
  </si>
  <si>
    <t>47.</t>
  </si>
  <si>
    <t>Felhalmozási hiány (40.-21.) (+/-)</t>
  </si>
  <si>
    <t>48.</t>
  </si>
  <si>
    <t>Költségvetési bevételek és kiadások egyenlege (43.-23.) (+/-)</t>
  </si>
  <si>
    <t>49.</t>
  </si>
  <si>
    <t>Tárgyévi bevételek és kiadások eltérése (45.-25.) (+/-)</t>
  </si>
  <si>
    <t xml:space="preserve"> </t>
  </si>
  <si>
    <t>Kötelező feladatok</t>
  </si>
  <si>
    <t>Önként vállalt feladatok</t>
  </si>
  <si>
    <t>Összes</t>
  </si>
  <si>
    <t>Módos. összes</t>
  </si>
  <si>
    <t>Módos. Összes</t>
  </si>
  <si>
    <t>I. Működési bevételek</t>
  </si>
  <si>
    <t>III.Felhalmozási bevételek</t>
  </si>
  <si>
    <t>Intézményi működési bevételek</t>
  </si>
  <si>
    <t>Tárgyi eszközök, immateriális javak értékesítése</t>
  </si>
  <si>
    <t>Önkormányzatok sajátos felhalm. és tőkebev.</t>
  </si>
  <si>
    <t>Önkormányzatok költségvetési támogatása</t>
  </si>
  <si>
    <t>Támogatási felhalmozási bevételek</t>
  </si>
  <si>
    <t>Támogatás működési bevételek</t>
  </si>
  <si>
    <t>Működési célú pénzeszköz átvétel Áht.-n kívülről</t>
  </si>
  <si>
    <t>Támogatási kölcsönök visszatérül  és igénybevét</t>
  </si>
  <si>
    <t>Előző évi központi költségvetési befiz,kieg.</t>
  </si>
  <si>
    <t>Előző évi pénzmaradvány igénybevétele</t>
  </si>
  <si>
    <t>Önkormányzatok felhalm. költségvetési támog.</t>
  </si>
  <si>
    <t>Támogatási kölcsön visszafizetése</t>
  </si>
  <si>
    <t>KÖLTSÉGVETÉSI MŰKÖDÉSI BEVÉTELEK</t>
  </si>
  <si>
    <t>KÖLTSÉGVETÉSI FELHALM. BEVÉTELEK</t>
  </si>
  <si>
    <t>Likviditási célú hitel felvétel</t>
  </si>
  <si>
    <t>Rövid lejáratú hitel felvétel</t>
  </si>
  <si>
    <t>Függő bevételek</t>
  </si>
  <si>
    <t>Hosszú lejáratú hitel felvétel</t>
  </si>
  <si>
    <t xml:space="preserve">FINANSZÍROZÁSI MŰVELETEK BEVÉTELE </t>
  </si>
  <si>
    <t xml:space="preserve">FINANSZÍROZÁSI MŰVELETEK BEVÉTELEI </t>
  </si>
  <si>
    <t>MŰKÖDÉSI BEVÉTELEK ÖSSZESEN :</t>
  </si>
  <si>
    <t>FELHALMOZÁSI BEVÉTELEK ÖSSZESEN:</t>
  </si>
  <si>
    <t>II. Működési kiadások</t>
  </si>
  <si>
    <t>Kötelező feladat</t>
  </si>
  <si>
    <t>Önként vállalt feladat</t>
  </si>
  <si>
    <t xml:space="preserve">IV. Felhalmozási kiadások </t>
  </si>
  <si>
    <t>Felújítás</t>
  </si>
  <si>
    <t>Munkaadókat terhelő járulék és szoc. hoz.jár.</t>
  </si>
  <si>
    <t>Beruházási kiadások</t>
  </si>
  <si>
    <t>Dologi és egyéb folyó kiadások</t>
  </si>
  <si>
    <t>Támogatásértékű felhalmozási kiadások</t>
  </si>
  <si>
    <t>Támogatási működési kiadások</t>
  </si>
  <si>
    <t>Működési célú pénzeszköz átadás áht.-n kívülre</t>
  </si>
  <si>
    <t>Támogatási kölcsön nyújtása, visszafizetése</t>
  </si>
  <si>
    <t>Önkormányzatok által folyósított ellátások</t>
  </si>
  <si>
    <t>Pénzügyi befektetések kiadásai</t>
  </si>
  <si>
    <t>Ellátottak pénzbeli juttatása</t>
  </si>
  <si>
    <t>Egyéb támogatások, egyéb műk. célú kiad.</t>
  </si>
  <si>
    <t>Felhalmozási tartalékok</t>
  </si>
  <si>
    <t>Támogatási kölcsönök nyújtása</t>
  </si>
  <si>
    <t>Előző évi működési célú pénzmaradvány átadása</t>
  </si>
  <si>
    <t>Tartalékok</t>
  </si>
  <si>
    <t>KÖLTSÉGVETÉSI MŰKÖDÉSI KIADÁSOK</t>
  </si>
  <si>
    <t>Likviditási célú hitel törlesztése</t>
  </si>
  <si>
    <t>Rövid lejáratú hitelek törlesztése//függő kiadás</t>
  </si>
  <si>
    <t xml:space="preserve">FINANSZÍROZÁSI MŰVELETEK KIADÁSAI </t>
  </si>
  <si>
    <t>MŰKÖDÉSI KIADÁSOK ÖSSZESEN:</t>
  </si>
  <si>
    <t>FELHALMOZÁSI KIADÁSOK ÖSSZESEN:</t>
  </si>
  <si>
    <t>Költségvetési bevételek összesen</t>
  </si>
  <si>
    <t>Költségvetési kiadások összesen:</t>
  </si>
  <si>
    <t>Összes Költségvetési bevétel - kiadás :</t>
  </si>
  <si>
    <t>BEVÉTELEK ÖSSZESEN:</t>
  </si>
  <si>
    <t>KIADÁSOK ÖSSZESEN:</t>
  </si>
  <si>
    <t>ÖSSZES BEVÉTEL - KIADÁS :</t>
  </si>
  <si>
    <t>….. számú melléklet a ../2012.(..) Ör.-hez</t>
  </si>
  <si>
    <t>Letenye Város Önkormányzata 2012.évi költségvetési kiadások összesítése</t>
  </si>
  <si>
    <t>eFt-ban</t>
  </si>
  <si>
    <t>Kiadások megnevezése</t>
  </si>
  <si>
    <t>Működési</t>
  </si>
  <si>
    <t>Felhalm.</t>
  </si>
  <si>
    <t>előirányzat</t>
  </si>
  <si>
    <t>teljesítés</t>
  </si>
  <si>
    <t>Működési kiadások</t>
  </si>
  <si>
    <t>Személyi kiadások</t>
  </si>
  <si>
    <t>Munkaadókat terhelő járulékok</t>
  </si>
  <si>
    <t>Dologi kiadások</t>
  </si>
  <si>
    <t>Folyó kiadások</t>
  </si>
  <si>
    <t>Társadalom és szoc.pol.támogatás</t>
  </si>
  <si>
    <t>Támogatások működésre</t>
  </si>
  <si>
    <t>Pénzeszköz átadás működésre</t>
  </si>
  <si>
    <t>Tartalék</t>
  </si>
  <si>
    <t>Működési célú kiadások</t>
  </si>
  <si>
    <t>Beruházási támogatás</t>
  </si>
  <si>
    <t xml:space="preserve">Felújítási támogatás </t>
  </si>
  <si>
    <t>Beruházási pénzeszk.átadás</t>
  </si>
  <si>
    <t>Felújítási pénzeszk.átadás</t>
  </si>
  <si>
    <t>Beruházás</t>
  </si>
  <si>
    <t>Felhalmozási tartalék</t>
  </si>
  <si>
    <t>Felhalmozási célú kiadások</t>
  </si>
  <si>
    <t>Önkormányzati kiadások összesen:</t>
  </si>
  <si>
    <t>Bevételek és kiadások egyenlege</t>
  </si>
  <si>
    <t>Pénzügyi műveletek</t>
  </si>
  <si>
    <t xml:space="preserve">Eredeti </t>
  </si>
  <si>
    <t>Működési hiány (likvid hitel felvétel)</t>
  </si>
  <si>
    <t>Működési célú rövid lejáratú hitelek</t>
  </si>
  <si>
    <t>Felhalmozási célú hitelek felvétele</t>
  </si>
  <si>
    <t>Finanszírozási bevételek összesen</t>
  </si>
  <si>
    <t>Rövid lejáratú működési hiteltörlesztés</t>
  </si>
  <si>
    <t>Hosszú lejáratú műk. célú hiteltörlesztés</t>
  </si>
  <si>
    <t>Finanszírozási kiadások összesen</t>
  </si>
  <si>
    <t>Önkormányzat költségvetési bevételek összesen:</t>
  </si>
  <si>
    <t>Önkormányzat költségvetési kiadások összesen:</t>
  </si>
  <si>
    <t>2012. évi tény adatok</t>
  </si>
  <si>
    <t>2012. évi  eredeti előirányzat</t>
  </si>
  <si>
    <t>2012.évi módosított előirányzat</t>
  </si>
  <si>
    <t>2013. évi tény adatok</t>
  </si>
  <si>
    <t>I. Működési célú bevételek</t>
  </si>
  <si>
    <t>I. Működési célú kiadások</t>
  </si>
  <si>
    <t>1.) Költségvetési szervek kiadásai</t>
  </si>
  <si>
    <t>2.) Önkormányzat kiadásai</t>
  </si>
  <si>
    <t>Támogatáai működési bevételek</t>
  </si>
  <si>
    <t>3.) Támogatásértékű kiadás és végleges pe.átadás műk.célra (költségvetési szervek nélkül)</t>
  </si>
  <si>
    <t>4.) Céltartalékból működésre</t>
  </si>
  <si>
    <t>Előző évi központi költségvetési befizetések,kiegészítések</t>
  </si>
  <si>
    <t>5.) Általános tartalék</t>
  </si>
  <si>
    <t xml:space="preserve">   Költségvetési műk. kiadásai összesen:</t>
  </si>
  <si>
    <t xml:space="preserve">6.) Finanszírozási műveletek </t>
  </si>
  <si>
    <t>7.) Pénzforgalom nélküli kiadás</t>
  </si>
  <si>
    <t>MŰKÖDÉSI CÉLÚ KIADÁSOK ÖSSZ.:</t>
  </si>
  <si>
    <t>II. Felhalmozási célú kiadások</t>
  </si>
  <si>
    <t>1.) Támogatásértékű kiadás és végleges pénzeszköz átadás felhalm.célra</t>
  </si>
  <si>
    <t xml:space="preserve">MŰKÖDÉSI CÉLÚ BEVÉTELEK ÖSSZ:                      </t>
  </si>
  <si>
    <t xml:space="preserve">          ebből:    - felújítás</t>
  </si>
  <si>
    <t>II. Felhalmozási célú bevételek</t>
  </si>
  <si>
    <t xml:space="preserve">                        - fejlesztés</t>
  </si>
  <si>
    <t>1.) Saját bevételek</t>
  </si>
  <si>
    <t xml:space="preserve">                        - költségvetési szervek</t>
  </si>
  <si>
    <t>2.) Felhalmozási célú pénzeszköz átvétel államháztartáson kívülről</t>
  </si>
  <si>
    <t>2.) Beruházás</t>
  </si>
  <si>
    <t>3.) Támogatásértékű felhalmozási bevételek</t>
  </si>
  <si>
    <t xml:space="preserve">         ebből: költségvetési szervek</t>
  </si>
  <si>
    <t>4.) Állami hozzájárulás, támogatás</t>
  </si>
  <si>
    <t>3.) Felújítás</t>
  </si>
  <si>
    <t>5.) Kölcsönök visszatérülése,igénybevétele</t>
  </si>
  <si>
    <t xml:space="preserve">     Költségvetési felhalm. bevételei összesen:</t>
  </si>
  <si>
    <t>4.) Céltartalék</t>
  </si>
  <si>
    <t xml:space="preserve"> Finanszírozási műveletek</t>
  </si>
  <si>
    <t>5.) Kölcsönnyújtás</t>
  </si>
  <si>
    <t>6.) Hitel felvétel</t>
  </si>
  <si>
    <t>6.)Fejlesztési hitel kamata</t>
  </si>
  <si>
    <t>7.) Előző évek pénzmaradványa</t>
  </si>
  <si>
    <t xml:space="preserve">      Költségvetési felh.célú kiadásai összesen:</t>
  </si>
  <si>
    <t xml:space="preserve">7.) Hitel- és kölcsön törlesztések </t>
  </si>
  <si>
    <t>FELHALMOZÁSI CÉLÚ BEVÉTELEK  ÖSSZESEN:</t>
  </si>
  <si>
    <t>FELHALMOZÁSI CÉLÚ KIADÁSOK ÖSSZESEN:</t>
  </si>
  <si>
    <t>ÖNKORMÁNYZAT ÖSSZESEN:</t>
  </si>
  <si>
    <t>3. számú melléklet</t>
  </si>
  <si>
    <t>e Ft-ban</t>
  </si>
  <si>
    <t>Igazgatási szolgáltatási díj</t>
  </si>
  <si>
    <t>Felügyeleti jellegű tevékenység díja</t>
  </si>
  <si>
    <t>Bírság bevétele</t>
  </si>
  <si>
    <t>Hatósági jogkörhöz köthető működési bevétel</t>
  </si>
  <si>
    <t>Áru-és készletértékesítés ellenértéke</t>
  </si>
  <si>
    <t>Szolgáltatások ellenértéke</t>
  </si>
  <si>
    <t>Egyéb sajátos bevétel</t>
  </si>
  <si>
    <t>Továbbszámlázott (közvetített) szolgáltatások értéke</t>
  </si>
  <si>
    <t>Bérleti és lízingdíj bevételek</t>
  </si>
  <si>
    <t>Intézményi ellátási díjak</t>
  </si>
  <si>
    <t>Alkalmazottak térítése</t>
  </si>
  <si>
    <t>Kötbér, egyéb kártérítés bevétele</t>
  </si>
  <si>
    <t>Alkalmazott kártérítése és egyéb térítése</t>
  </si>
  <si>
    <t>Egyéb saját bevétel</t>
  </si>
  <si>
    <t>Működési kiadásokhoz kapcsolódó ÁFA visszatérülés</t>
  </si>
  <si>
    <t>Felhalmozási kiadásokhoz kapcsolódó ÁFA visszatérülés</t>
  </si>
  <si>
    <t>Kiszámlázott termékek és szolgáltatások ÁFÁ-ja</t>
  </si>
  <si>
    <t>Értékesített tárgyi eszközök, immat.javak ÁFÁ-ja</t>
  </si>
  <si>
    <t>ÁFA-bevételek, -visszatérülések</t>
  </si>
  <si>
    <t>Államháztartáson kívülről származó befektetett pénzügyi eszközök kamata, árfolyamnyereség működési</t>
  </si>
  <si>
    <t>Egyéb államháztartáson kívülről származó kamat, árfolyamnyereség</t>
  </si>
  <si>
    <t>Kamatbevételek államháztartáson belülről</t>
  </si>
  <si>
    <t>Hozam-és kamatbevételek összesen</t>
  </si>
  <si>
    <t>Működési célú pénzeszközátvétel vállalkozásoktól</t>
  </si>
  <si>
    <t>Működési célú pénzeszközátvétel háztartásoktól</t>
  </si>
  <si>
    <t>Működési célú pénzeszközátvétel non-profit szervezetektől</t>
  </si>
  <si>
    <t>Működési célú pénzeszközátvétel külföldről</t>
  </si>
  <si>
    <t>Működési célú pénzeszközátvétel EU költségvetésből</t>
  </si>
  <si>
    <t>Garancia- és kezességvállalásból származó megtérülések államháztartáson kívülről</t>
  </si>
  <si>
    <t>Működési célú pénzeszközátvétel államháztartáson kívülről</t>
  </si>
  <si>
    <t>INTÉZMÉNYI MŰKÖDÉSI BEVÉTELEK ÖSSZESEN</t>
  </si>
  <si>
    <t xml:space="preserve">4. számú melléklet </t>
  </si>
  <si>
    <t>Helyi önkormányzatok sajátos bevételeinek részletezése</t>
  </si>
  <si>
    <t>Illetékek</t>
  </si>
  <si>
    <t>Idegenforgalmi adó tartózkodás után</t>
  </si>
  <si>
    <t>Iparűzési adó állandó jelleggel végzett iparűzési tevékenység után</t>
  </si>
  <si>
    <t>Iparűzési adó ideiglenes jelleggel végzett iparűzési tevékenység után</t>
  </si>
  <si>
    <t>Helyi adók összesen</t>
  </si>
  <si>
    <t>Pótlékok, bírságok</t>
  </si>
  <si>
    <t>Személyi jövedelemadó helyben maradó része</t>
  </si>
  <si>
    <t>Jóvedelemkülönbség mérséklése</t>
  </si>
  <si>
    <t>Gépjárműadó</t>
  </si>
  <si>
    <t>Átengedett egyéb központi adók</t>
  </si>
  <si>
    <t>Átengedett központi adók</t>
  </si>
  <si>
    <t>Környezetvédelmi bírság</t>
  </si>
  <si>
    <t>Természetvédelmi bírság</t>
  </si>
  <si>
    <t>Műemlékvédelmi bírság</t>
  </si>
  <si>
    <t>Építésügyi bírság</t>
  </si>
  <si>
    <t>Talajterhelési díj</t>
  </si>
  <si>
    <t>Egyéb sajátos bevételek</t>
  </si>
  <si>
    <t>Önkormányzatok sajátos működési bevételei</t>
  </si>
  <si>
    <t>Önkormányzati lakások értékesítése</t>
  </si>
  <si>
    <t>Önkormányzati lakótelek értékesítés</t>
  </si>
  <si>
    <t>Vadászati jog értékesítéséből származó bevétel</t>
  </si>
  <si>
    <t>Egyéb vagyoni értékű jog értékesítéséből származó bevétel</t>
  </si>
  <si>
    <t>Egyéb önkormányzati vagyon bérbeadásából származó bevétel</t>
  </si>
  <si>
    <t>Egyéb önkormányzati vagyon üzemeltetéséből, koncesszióból származó bevétel</t>
  </si>
  <si>
    <t>Vagyonkezelésbe adásból származó bevétel</t>
  </si>
  <si>
    <t>NYDOP-5.2.1/A-12</t>
  </si>
  <si>
    <t>KEOP 5.5.0/B-11 Épületenergetikai fejlesztések támogatása</t>
  </si>
  <si>
    <t>Átlagos statisztikai állományi létszám  időarányosan  73 fő, valamint 40 fő közfoglalkoztatott</t>
  </si>
  <si>
    <t>3/4.évi Teljesítés</t>
  </si>
  <si>
    <t>TÁMOP 3.2.13-12/1-2012-0166 Együttműködhetünk a letenyei kist.fiatalj.</t>
  </si>
  <si>
    <t>Fáklya Műv.Ház. Cserépkályha</t>
  </si>
  <si>
    <t>4.105.554</t>
  </si>
  <si>
    <t>49.107.280</t>
  </si>
  <si>
    <t>Önkormányzatok sajátos felhalmozási és tőke bevételei</t>
  </si>
  <si>
    <t>Normatív hozzájárulás</t>
  </si>
  <si>
    <t>-lakosságszámhoz kötött</t>
  </si>
  <si>
    <t>-feladatmutatóhoz kötött</t>
  </si>
  <si>
    <t>Központosított előirányzatok</t>
  </si>
  <si>
    <t>ÖNHIKI</t>
  </si>
  <si>
    <t>Állami támogatás a tartósan fizetésképtelen helyzetbe került helyi önkormányzatok</t>
  </si>
  <si>
    <t>Működésképtelen önkormányzatok egyéb támogatása</t>
  </si>
  <si>
    <t>A helyi önkormányzatok működőképességeének megőrzését szolgáló kiegészítő támogatás</t>
  </si>
  <si>
    <t>Kiegészítő támogatás egyes közoktatási feladatokhoz</t>
  </si>
  <si>
    <t>Kiegészítő támogatás egyes szociális feladatokhoz</t>
  </si>
  <si>
    <t>Helyi önkormányzati hivatásos tűzoltóságok támogatása</t>
  </si>
  <si>
    <t>Normatív kötött felhasználású támogatások</t>
  </si>
  <si>
    <t>Címzett támogatás</t>
  </si>
  <si>
    <t>Céltámogatás</t>
  </si>
  <si>
    <t>A helyi önkormányzatok fejlesztési és vis maior feladatainak támogatása</t>
  </si>
  <si>
    <t>TEKI</t>
  </si>
  <si>
    <t>CÉDE</t>
  </si>
  <si>
    <t>Egyéb központi támogatás</t>
  </si>
  <si>
    <t>Önkormányzat költségvetési támogatása</t>
  </si>
  <si>
    <t>5.számú melléklet</t>
  </si>
  <si>
    <t>Felhalmozási és tőke jellegű bevételek</t>
  </si>
  <si>
    <t xml:space="preserve">eFt-ban </t>
  </si>
  <si>
    <t>Immateriális javak értékesítése</t>
  </si>
  <si>
    <t>Ingatlanok értékesítése (termőföld kivételével)</t>
  </si>
  <si>
    <t>Termőföld értékesítése</t>
  </si>
  <si>
    <t>Gépek, berendezések és felszerelések értékesítése</t>
  </si>
  <si>
    <t>Járművek értékesítése</t>
  </si>
  <si>
    <t>Tenyészállatok értékesítése</t>
  </si>
  <si>
    <t>Egyéb felhalmozási bevételek</t>
  </si>
  <si>
    <t>Állami készletek, tartalékok értékesítése</t>
  </si>
  <si>
    <t>Osztalék-és hozambevétel</t>
  </si>
  <si>
    <t>Tartós tulajdoni részesedést jelentő befektetések</t>
  </si>
  <si>
    <t>Kárpótlási jegyek értékesítése</t>
  </si>
  <si>
    <t>Államkötvények, egyéb értékpapírok értékesítése</t>
  </si>
  <si>
    <t>Egyéb pénzügyi befektetések bevételei</t>
  </si>
  <si>
    <t>Pénzügyi befektetések bevételei</t>
  </si>
  <si>
    <t>Átvett pénzeszközök vállalkozásoktól</t>
  </si>
  <si>
    <t>Átvett pénzeszközök háztartásoktól</t>
  </si>
  <si>
    <t xml:space="preserve">             -Víz, szennyvízhozzájárulás</t>
  </si>
  <si>
    <t>Átvett pénzeszközök non-profit szervezetektől</t>
  </si>
  <si>
    <t>Átvett pénzeszközök külföldről</t>
  </si>
  <si>
    <t>Átvett pénzeszközök EU költségvetésből</t>
  </si>
  <si>
    <t>Felhalmozási célú pénzeszközátvétel államháztartáson kívülről</t>
  </si>
  <si>
    <t>7.számú melléklet</t>
  </si>
  <si>
    <t>Hitelek, értékpapírok, támogatási kölcsönök visszatérülése és igénybevétele</t>
  </si>
  <si>
    <t>Működési célú támogatási kölcsön visszatérülése ÁHT-n kívülről</t>
  </si>
  <si>
    <t>Felhalmozási célú támogatási kölcsön visszatérülése ÁHT-n kívülről</t>
  </si>
  <si>
    <t>Támogatási kölcsönök visszatérülése, igénybevétele ÁHT-n kívülről</t>
  </si>
  <si>
    <t>Támogatási kölcsönök összesen</t>
  </si>
  <si>
    <t>Előző évi előirányzat-maradvány, pénzmaradvány igénybevétele</t>
  </si>
  <si>
    <t xml:space="preserve">          -Előző évi pénzmaradvány működésre</t>
  </si>
  <si>
    <t xml:space="preserve">          -Előző évi pénzmaradvány felhalmozási célra</t>
  </si>
  <si>
    <t>Pénzforgalom nélküli bevételek</t>
  </si>
  <si>
    <t xml:space="preserve">Rövid lejáratú (támogatás megelőlegező) hitelek felvétele </t>
  </si>
  <si>
    <t>Likviditási célú hitel felvétele pénzügyi vállalkozástól</t>
  </si>
  <si>
    <t>Rövid lejáratú hitelek felvétele pénzügyi vállalkozásoktól felhalmozási)</t>
  </si>
  <si>
    <t>Hitelfelvétel államháztartáson kívülről</t>
  </si>
  <si>
    <t>Átfutó bevételek</t>
  </si>
  <si>
    <t>Kiegyenlítő bevételek</t>
  </si>
  <si>
    <t>Függő, átfutó, kiegyenlító bevételek</t>
  </si>
  <si>
    <t>Összesen</t>
  </si>
  <si>
    <t>Cím                    szám</t>
  </si>
  <si>
    <t>Alcím                   szám</t>
  </si>
  <si>
    <t>Intézményi működési bevétel</t>
  </si>
  <si>
    <t>függő bevétel: -12110 eFt</t>
  </si>
  <si>
    <t>3/4. évi teljesítés</t>
  </si>
  <si>
    <t>3/4.évi teljesítés</t>
  </si>
  <si>
    <t>3/4. éviteljesítés</t>
  </si>
  <si>
    <t>függő:-5444</t>
  </si>
  <si>
    <t>függő:1123</t>
  </si>
  <si>
    <t>függő:-5067</t>
  </si>
  <si>
    <t>Függő kiadás:-10606eFt</t>
  </si>
  <si>
    <t>3/4.évi átlagos létszám</t>
  </si>
  <si>
    <t>3/4. évi teljes.</t>
  </si>
  <si>
    <t>Ékköv  támogatása  /strand, működési tám./</t>
  </si>
  <si>
    <t>II. a.)Támogatás, pénzeszkö átvétel Áht.-n kívülről</t>
  </si>
  <si>
    <t>II.b.)Felhalmozási célú költségvetési támogatás</t>
  </si>
  <si>
    <t>3/4évi teljesítés</t>
  </si>
  <si>
    <t>3/4. évi hozzájárulás</t>
  </si>
  <si>
    <t>Közhatalmi bevétel</t>
  </si>
  <si>
    <t>Támogatás</t>
  </si>
  <si>
    <t>Felhalmozási és tőkejellgű bevételek</t>
  </si>
  <si>
    <t>Átvett pénzeszköz Áht.-n kívülről</t>
  </si>
  <si>
    <t>Kölcsön visszafizetés</t>
  </si>
  <si>
    <t>Pénzforgalom nélküli bevétel</t>
  </si>
  <si>
    <t>Működési célra</t>
  </si>
  <si>
    <t>Felhalmozási célra</t>
  </si>
  <si>
    <t>Működ. Célra</t>
  </si>
  <si>
    <t>Felhalm. célra</t>
  </si>
  <si>
    <t>Átmeneti segély</t>
  </si>
  <si>
    <t>Építményüzemeltetés</t>
  </si>
  <si>
    <t>Óvodai, iskolai étkeztetés</t>
  </si>
  <si>
    <t>Gyerektartásdíj megelőlegezése</t>
  </si>
  <si>
    <t>Hátrányos helyzetű gyermekek véd.</t>
  </si>
  <si>
    <t>Iskola eü. Szolgáltatás</t>
  </si>
  <si>
    <t>Közcélú foglalkoztatás</t>
  </si>
  <si>
    <t>Közlekedési támogatás</t>
  </si>
  <si>
    <t>Köztemetés térítés</t>
  </si>
  <si>
    <t>Közvilágítás</t>
  </si>
  <si>
    <t>Kulturális műsorok szervezése</t>
  </si>
  <si>
    <t>Lakóingatlan bérbeadása</t>
  </si>
  <si>
    <t>Lakosság felkészítése, riasztás</t>
  </si>
  <si>
    <t>Nem lakóingatlan bérbeadása</t>
  </si>
  <si>
    <t>Önkorm. Által nyújtott lakástámogatás</t>
  </si>
  <si>
    <t>Önkorm. Igazg.tev.</t>
  </si>
  <si>
    <t>Önkormányzatok elszámolása</t>
  </si>
  <si>
    <t>Rendszeres gyermekvédelmi támogatás</t>
  </si>
  <si>
    <t>Saját ingatlan adásvétele</t>
  </si>
  <si>
    <t>Szennyvíztisztítás</t>
  </si>
  <si>
    <t>Városgazdálkodási feladatok</t>
  </si>
  <si>
    <t>Védőnői szolgálat</t>
  </si>
  <si>
    <t>Létfenntartási támogatás</t>
  </si>
  <si>
    <t>Víztermelés, vízlezekés</t>
  </si>
  <si>
    <t>Önkormányzati vagyonnal való gazdálkodás</t>
  </si>
  <si>
    <t>Önkormányzat összesen költségvetési szervek nélkül</t>
  </si>
  <si>
    <t>Költségvetési szervek</t>
  </si>
  <si>
    <t>Önkormányzat összesen:</t>
  </si>
  <si>
    <t>Személyi jellegű kiadás</t>
  </si>
  <si>
    <t>Munkaadót terhelő járulékok és szociális hozzájárulási adó</t>
  </si>
  <si>
    <t>Dologi és folyó jellegű kiadás</t>
  </si>
  <si>
    <t xml:space="preserve">Támogatásértékű kiadás </t>
  </si>
  <si>
    <t>Pénzeszköz átadás</t>
  </si>
  <si>
    <t>Önkormányzat által folyósított ellátások</t>
  </si>
  <si>
    <t>Ellátottak pénzbeni juttatásai</t>
  </si>
  <si>
    <t>Felhalmozási kiadások</t>
  </si>
  <si>
    <t>Pénzforgalom nélküli kiadások</t>
  </si>
  <si>
    <t>Cím szám</t>
  </si>
  <si>
    <t>Alcím szám</t>
  </si>
  <si>
    <t>Felhalmozási  célra</t>
  </si>
  <si>
    <t>Beruházási kiadás</t>
  </si>
  <si>
    <t>Civil szervezetek támogatása</t>
  </si>
  <si>
    <t>Iskolai sport</t>
  </si>
  <si>
    <t>Épitményüzemeltetés</t>
  </si>
  <si>
    <t>Fürdő és strandszolgáltatás</t>
  </si>
  <si>
    <t>Gyermektartásdíj megelőlegezése</t>
  </si>
  <si>
    <t>Igazatási tevékenység</t>
  </si>
  <si>
    <t>Iskola eü.szolgáltatás</t>
  </si>
  <si>
    <t>Köztemető üzemeltetés</t>
  </si>
  <si>
    <t>Lakosság riasztása</t>
  </si>
  <si>
    <t>Óvodai,iskolai étkeztetés</t>
  </si>
  <si>
    <t>Önk.-i vagyonnal való gazdálk.</t>
  </si>
  <si>
    <t>Önkormányzati jogalkotás</t>
  </si>
  <si>
    <t>Szennyvízelvezetés</t>
  </si>
  <si>
    <t>Szociális támogatások</t>
  </si>
  <si>
    <t>Települési hulladék</t>
  </si>
  <si>
    <t>Utak üzemeltetése</t>
  </si>
  <si>
    <t>Városgazdálkodás</t>
  </si>
  <si>
    <t>Vízkezelés, víztermelés</t>
  </si>
  <si>
    <t>Saját ingatlan eladása</t>
  </si>
  <si>
    <t>Zöldterületkezelés</t>
  </si>
  <si>
    <t>Cím-    szám</t>
  </si>
  <si>
    <t>Alcím   szám</t>
  </si>
  <si>
    <t>Költségvetési szerv megnevezése</t>
  </si>
  <si>
    <t>Intéményi finanszírozási bevétel</t>
  </si>
  <si>
    <t>Támogatás működési</t>
  </si>
  <si>
    <t>Átvett pénzeszköz Áht.-n kívülről működési</t>
  </si>
  <si>
    <t xml:space="preserve">Támogatás felhalmozási </t>
  </si>
  <si>
    <t>Átvett pézeszköz Áht.-n kívülről felhalmozási</t>
  </si>
  <si>
    <t>Pénzmaradvány</t>
  </si>
  <si>
    <t>Függő bevétel</t>
  </si>
  <si>
    <t>Költségvetési bevétel összesen</t>
  </si>
  <si>
    <t>Letenye Város Polgármesteri Hivatala</t>
  </si>
  <si>
    <t>Andrássy Gyula Általános Iskola</t>
  </si>
  <si>
    <t>Letenyei Közös Önkormányzati Hivatal</t>
  </si>
  <si>
    <t>Letenyei Hóvirág Óvoda</t>
  </si>
  <si>
    <t>Lenye Város Alapfokú Művészetoktatási Intézménye</t>
  </si>
  <si>
    <t>Fáklya Művelődési Ház és Könyvtár</t>
  </si>
  <si>
    <t>Költségvetési szervek összesen:</t>
  </si>
  <si>
    <t>Személyi jellegű kiadások</t>
  </si>
  <si>
    <t xml:space="preserve">Munkaadót terhelő járulékok és szociális hozzájárulási adó </t>
  </si>
  <si>
    <t>Dologi ésfolyó jellegű kiadások</t>
  </si>
  <si>
    <t>Támogatásértékű kiadás</t>
  </si>
  <si>
    <t>Végleges pénzeszköz átadás Áht.-n kívülre</t>
  </si>
  <si>
    <t>Pénzforgalom nélküli kiadás</t>
  </si>
  <si>
    <t>Függő kiadás</t>
  </si>
  <si>
    <t>Költségvetési kiadás összesen</t>
  </si>
  <si>
    <t>működési</t>
  </si>
  <si>
    <t>felhalmozási</t>
  </si>
  <si>
    <t>Letenye Város Alapfokú Művészetoktatási Intézménye</t>
  </si>
  <si>
    <t>Költségvetési szervek összesen :</t>
  </si>
  <si>
    <t>7/a.számú melléklet</t>
  </si>
  <si>
    <t xml:space="preserve">Letenye Város Önkormányzata költségvetési szerveinek 2013. évi bevételei-kiadásai </t>
  </si>
  <si>
    <t>Bevételek megnevezése</t>
  </si>
  <si>
    <t xml:space="preserve">Polgármesteri Hivatal </t>
  </si>
  <si>
    <t>112</t>
  </si>
  <si>
    <t>113</t>
  </si>
  <si>
    <t>ÁFA visszatérülés</t>
  </si>
  <si>
    <t>Kiszámlázott termékek ÁFA-ja</t>
  </si>
  <si>
    <t>Értékesített tárgyi eszközök ÁFA-ja</t>
  </si>
  <si>
    <t>Kamat (működési)</t>
  </si>
  <si>
    <t>Működési bevételek összesen:</t>
  </si>
  <si>
    <t>Működési támogatás önkorm.</t>
  </si>
  <si>
    <t>Állami támogatás</t>
  </si>
  <si>
    <t>Önkormányzat finanszírozási tám.</t>
  </si>
  <si>
    <t xml:space="preserve">ebből működési célú  </t>
  </si>
  <si>
    <t>ebből felhamozási célú</t>
  </si>
  <si>
    <t>Polgármesteri Hivatal bevételek összesen:</t>
  </si>
  <si>
    <t>Támogatások</t>
  </si>
  <si>
    <t>Pénzeszköz átadások</t>
  </si>
  <si>
    <t>Átlaglétszám (fő)</t>
  </si>
  <si>
    <t>Üres álláshely</t>
  </si>
  <si>
    <t>Polgármesteri Hivatal kiadások összesen:</t>
  </si>
  <si>
    <t>Függő kiadás: -307 eFt</t>
  </si>
  <si>
    <t>2.oldal  ezer Ft-ban</t>
  </si>
  <si>
    <t>4.számú melléklet</t>
  </si>
  <si>
    <t xml:space="preserve">Letenye Város Önkormányzat 2009. évi költségvetési bevételek-kiadások </t>
  </si>
  <si>
    <t>Gyámhivatal</t>
  </si>
  <si>
    <t xml:space="preserve"> Gyámhivatal</t>
  </si>
  <si>
    <t>Működési tám. önkormányzattól</t>
  </si>
  <si>
    <t>Működési tám. TKT-tól</t>
  </si>
  <si>
    <t>Kölcsön visszatérülés(felhalm.)</t>
  </si>
  <si>
    <t>Gyámhivatal bevételek összesen:</t>
  </si>
  <si>
    <t>Polgármesteri Hivatal (Igazgatás)</t>
  </si>
  <si>
    <t>Gyámhivatal kiadások összesen:</t>
  </si>
  <si>
    <t>3.oldal ezer Ft-ban</t>
  </si>
  <si>
    <t>Építés Hatóság</t>
  </si>
  <si>
    <t xml:space="preserve"> Építési Hatóság</t>
  </si>
  <si>
    <t>Építési Hatóság bevételek összesen:</t>
  </si>
  <si>
    <t>Építési Hatóság</t>
  </si>
  <si>
    <t>Építési Hatóság  kiadások összesen:</t>
  </si>
  <si>
    <t>4.oldal ezer Ft-ban</t>
  </si>
  <si>
    <t>6.számú melléklet</t>
  </si>
  <si>
    <t>Okmányiroda</t>
  </si>
  <si>
    <t>04.24.</t>
  </si>
  <si>
    <t>05.14.</t>
  </si>
  <si>
    <t>Okmányiroda bevételek összesen:</t>
  </si>
  <si>
    <t>Okmányiroda  kiadások összesen:</t>
  </si>
  <si>
    <t>8.számú melléklet</t>
  </si>
  <si>
    <t>Működési támogatás TKT</t>
  </si>
  <si>
    <t>Működési célú pénz.átvétel</t>
  </si>
  <si>
    <t>Felhalmozási célú támogatás</t>
  </si>
  <si>
    <t xml:space="preserve"> Óvoda bevételek összesen:</t>
  </si>
  <si>
    <t>ebből étkeztetésen</t>
  </si>
  <si>
    <t>ebből óvodai nevelésen</t>
  </si>
  <si>
    <t>Óvoda kiadások összesen:</t>
  </si>
  <si>
    <t>9.számú melléklet</t>
  </si>
  <si>
    <t>Fáklya Műv. Ház és Könyvtár</t>
  </si>
  <si>
    <t>Működési célú tám.fejezeti EU-s</t>
  </si>
  <si>
    <t>Önkormányzat finanszírozási  tám.</t>
  </si>
  <si>
    <t>Működési célú tám fejezeti</t>
  </si>
  <si>
    <t>Működési célú tám. Önk-tól</t>
  </si>
  <si>
    <t>Fáklya Műv.Ház és Könyvtár bevételek összesen:</t>
  </si>
  <si>
    <t>ebből Műv.Ház</t>
  </si>
  <si>
    <t>ebből Könyvtár</t>
  </si>
  <si>
    <t>Fáklya Műv.Ház és Könyvtár kiadások összesen:</t>
  </si>
  <si>
    <t>Letenye Város Önkormányzata 2012.évi költségvetési bevételek összesítése</t>
  </si>
  <si>
    <t>1/b.számú melléklet</t>
  </si>
  <si>
    <t>Sajátos közhatalmi bevételek</t>
  </si>
  <si>
    <t>Idegenforgalmi adó</t>
  </si>
  <si>
    <t>Iparűzési adó ideiglenes jelleggel</t>
  </si>
  <si>
    <t>Iparűzési adó állandó jelleggel</t>
  </si>
  <si>
    <t>Pótlék, bírság</t>
  </si>
  <si>
    <t>Bérlakások lakbére</t>
  </si>
  <si>
    <t>Szabálysértési bírság</t>
  </si>
  <si>
    <t>Helyszíni bírsság</t>
  </si>
  <si>
    <t>Önkormányzat sajátos működési bevételei összesen:</t>
  </si>
  <si>
    <t>Önkormányzat költségvetési támogatásai</t>
  </si>
  <si>
    <t>Normatív állami hj.lakosságszámhoz kötött</t>
  </si>
  <si>
    <t>Normatív állami hj. feladatmutatóhoz kötött</t>
  </si>
  <si>
    <t>Központosított állami támogatások</t>
  </si>
  <si>
    <t>Működésképtelen önk. egyéb támogatása</t>
  </si>
  <si>
    <t>Kiegészítő támogatás közoktatási feladatokhoz</t>
  </si>
  <si>
    <t>Helyi önkormányzati hivatásos tűzoltóság támogatása</t>
  </si>
  <si>
    <t>Címzett fejlesztési célú támogatás</t>
  </si>
  <si>
    <t>Céltámogatás fejlesztési</t>
  </si>
  <si>
    <t>Területi kiegy.támogatás (TEKI)</t>
  </si>
  <si>
    <t>Céljellegű decentrralizált támogatás (CÉDE)</t>
  </si>
  <si>
    <t>Önkormányzat költségvetési támogatásai összesen:</t>
  </si>
  <si>
    <t>Felhalmozási és tőkejellegű bevételek</t>
  </si>
  <si>
    <t>Ingatlanok értékesítése</t>
  </si>
  <si>
    <t>Földterület értékesítés</t>
  </si>
  <si>
    <t>Gép, berendezés, felszerelés értékesítése</t>
  </si>
  <si>
    <t>Tárgyi eszközök, immateriális javak értékesítése összesen</t>
  </si>
  <si>
    <t>Egyéb önkormányzati vagyon bérbeadása</t>
  </si>
  <si>
    <t>Egyéb önkormányzati vagyon üzemeltetése</t>
  </si>
  <si>
    <t>Önkormányzat sajátos felhalmozási és tőkejellegű bevételi</t>
  </si>
  <si>
    <t>Államkötvények, értékpapírok értékesítése</t>
  </si>
  <si>
    <t>Összesen:</t>
  </si>
  <si>
    <t>Felhalmozási és tőkejellegű bevételek összesen:</t>
  </si>
  <si>
    <t>Támogatások, átvett pénzeszközök</t>
  </si>
  <si>
    <t>Működési célú támogatások</t>
  </si>
  <si>
    <t>Működési célú támogatás összesen:</t>
  </si>
  <si>
    <t>Működési célú átvett pénzeszközök</t>
  </si>
  <si>
    <t>Átvett pénzeszk.működésre összesen:</t>
  </si>
  <si>
    <t>Beruházási célú támogatás</t>
  </si>
  <si>
    <t>Támogatás beruházási összesen:</t>
  </si>
  <si>
    <t>Felújítási célú támogatás</t>
  </si>
  <si>
    <t>Támogatás felújítási összesen:</t>
  </si>
  <si>
    <t>Átvett pénzeszközök beruházási célra</t>
  </si>
  <si>
    <t>Beruházási pénzeszk.átvét.összesen:</t>
  </si>
  <si>
    <t>Átvett pénzeszközök felújítási célra</t>
  </si>
  <si>
    <t>Felújítási pénzeszk.átvét.összesen:</t>
  </si>
  <si>
    <t>Működési célú kölcsön visszatérülése</t>
  </si>
  <si>
    <t>Felhalmozási célú kölcsön visszatérülése</t>
  </si>
  <si>
    <t>Kölcsön visszatérülés összesen:</t>
  </si>
  <si>
    <t>Előző évi pénzmaradvány működési célra</t>
  </si>
  <si>
    <t>Előző évi pénzmaradvány felhalmozási célra</t>
  </si>
  <si>
    <t>Előző évi pézmaradvány összesen:</t>
  </si>
  <si>
    <t>Önkormányzat bevételek összesen:</t>
  </si>
  <si>
    <t>7/b.számú melléklet</t>
  </si>
  <si>
    <t>1388</t>
  </si>
  <si>
    <t>15</t>
  </si>
  <si>
    <t>10. számú melléklet</t>
  </si>
  <si>
    <t>Letenye Város Önkormányzata 2013. évi támogatások, átvett pénzeszközök, kiegészítések</t>
  </si>
  <si>
    <t>Támogatásértékű működési bevétel központi költségvetési szervtől</t>
  </si>
  <si>
    <t>Támogatásértékű működési bevétel fejezeti kezelésű előirányzattól</t>
  </si>
  <si>
    <t>Nemzeti Kulturális Alap támogatása Mura-menti napok programsorozathoz</t>
  </si>
  <si>
    <t>- Rendszeres gyermekvédelmi ellátás</t>
  </si>
  <si>
    <t>-Gyermektartásdíj megelőlegezésének támogatása</t>
  </si>
  <si>
    <t>-Közlekedési támogatás</t>
  </si>
  <si>
    <t>Határátkelőhelyek fenntartásának támogatása</t>
  </si>
  <si>
    <t>- Létfenntartási támogatás</t>
  </si>
  <si>
    <t>Támogatásértékű működési bevétel fejezeti EU-s előirányzattól</t>
  </si>
  <si>
    <t>TÁMOP 3.2.13-12/1-2012-0166 Együttműködhetünk a letenyei kist.fiataljaiért</t>
  </si>
  <si>
    <t>TÁMOP 3.2.12-12/1-2012-0027</t>
  </si>
  <si>
    <t>-</t>
  </si>
  <si>
    <t>Támogatásértékű működési bevétel társadalombiztosítási alapból</t>
  </si>
  <si>
    <t>-Védőnői szolgálat működési támogatása</t>
  </si>
  <si>
    <t>-Iskola eü.normatív finanszírozás</t>
  </si>
  <si>
    <t>Támogatásértékű működési bevétel elkülönített állami pénzalapból</t>
  </si>
  <si>
    <t>Közmuka pályázatok bértámogatása Munkaügyi Központtól</t>
  </si>
  <si>
    <t xml:space="preserve">Támogatásértékű működési bevétel helyi önkormányzatoktól </t>
  </si>
  <si>
    <t>-Körjegyzőségi igazgatási feladatokhoz hozzájárulás (3 önkormányzattól)</t>
  </si>
  <si>
    <t>-Polgári Védelem működésének önkormányzatoktól támogatása</t>
  </si>
  <si>
    <t>Támogatásértékű működési bevétel többcélú kistérségi társulástól</t>
  </si>
  <si>
    <t>-Városi Óvoda közoktatási feladatainak támogatása</t>
  </si>
  <si>
    <t>-Általános Iskola közoktatási feladatainak támogatása</t>
  </si>
  <si>
    <t>-Mozgókönyvtári feladatok működési támogatása</t>
  </si>
  <si>
    <t>- Gyermekprogram támogatása</t>
  </si>
  <si>
    <t>Támogatásértékű működési bevétel összesen</t>
  </si>
  <si>
    <t>Támogatásértékű felhalmozási bevétel központi költségvetési szervtől</t>
  </si>
  <si>
    <t>Támogatásértékű felhalmozási bevétel fejezeti kezelésű előirányzattól</t>
  </si>
  <si>
    <t xml:space="preserve"> IPA Magyarország-Horvátország HUHR/1001/1.1.1./   "PRO MUR"</t>
  </si>
  <si>
    <t>NYDOP 2.2.1/C-2f-2009-006 "Vizek hátán dombok ölén.."</t>
  </si>
  <si>
    <t>NYDOP-4.1.1/B-11 Belvízvédelmi rendszer fejlszetése</t>
  </si>
  <si>
    <t>Támogatásértékű felhalmozási bevétel társadalombiztosítási alapból</t>
  </si>
  <si>
    <t xml:space="preserve">                                          </t>
  </si>
  <si>
    <t>Támogatásértékű felhalmozási bevétel elkülönített állami pénzalapból</t>
  </si>
  <si>
    <t xml:space="preserve">Közmuka eszközvásárlás Munkaügyi Központtól </t>
  </si>
  <si>
    <t xml:space="preserve">Támogatásértékű felhalmozási bevétel helyi önkormányzatoktól </t>
  </si>
  <si>
    <t>Támogatásértékű felhalmozási bevétel többcélú kistérségi társulástól</t>
  </si>
  <si>
    <t>Támogatásértékű felhalmozási bevétel összesen</t>
  </si>
  <si>
    <t>Támogatásértékű bevételek összesen</t>
  </si>
  <si>
    <t>Élőző évi központi költségvetési kiegészítések, visszatérülések</t>
  </si>
  <si>
    <t>Előző évi egyéb költségvetési kiegészítések, visszatérülések</t>
  </si>
  <si>
    <t>Előző évi előirányzat-maradvány, pénzmaradvány átvétel</t>
  </si>
  <si>
    <t>Kiegészítések, visszatérülések</t>
  </si>
  <si>
    <t>Támogatások, támogatásértékű bevételek összesen</t>
  </si>
  <si>
    <t xml:space="preserve"> "24 város szövetsége" City Cooperation pályázati támogatás</t>
  </si>
  <si>
    <t>Letenyéért Közéleti Egyesület támogatás visszafizetése</t>
  </si>
  <si>
    <t>Működési célú pénzeszköz átvétel Áht.-n kívülről összesen</t>
  </si>
  <si>
    <t>Felhalmozási célú pénzeszközátvétel vállalkozásoktól</t>
  </si>
  <si>
    <t>Felhalmozási célú pénzeszközátvétel háztartásoktól</t>
  </si>
  <si>
    <t xml:space="preserve">Közműfejlesztési hozzájárulás </t>
  </si>
  <si>
    <t>26..</t>
  </si>
  <si>
    <t>Felhalmozási célú pénzeszközátvétel non-profit szervezetektől</t>
  </si>
  <si>
    <t>Felhalmozási célú pénzeszközátvétel külföldről</t>
  </si>
  <si>
    <t>Felhalmozási célú pénzeszközátvétel EU költségvetésből</t>
  </si>
  <si>
    <t>Felhalmozási célú pénzeszköz átvétel Áht.-n kívülről összesen</t>
  </si>
  <si>
    <t>Áht.-n kívülről átvett pénzeszközök összesen</t>
  </si>
  <si>
    <t>Cím    szám</t>
  </si>
  <si>
    <t>Alcím    szám</t>
  </si>
  <si>
    <t>2013. évi létszám keret</t>
  </si>
  <si>
    <t>Köztisztviselő</t>
  </si>
  <si>
    <t>Óvoda pedagógus (KA)</t>
  </si>
  <si>
    <t>Konyhai dolgozó (KA)</t>
  </si>
  <si>
    <t>Népművelőkönyvtáros (KA)</t>
  </si>
  <si>
    <t>Pedagógus munkát közvetlenül segítő (KA)</t>
  </si>
  <si>
    <t>Takarító, karbantartó (KA)</t>
  </si>
  <si>
    <t>Egyéb szakalkal- mazott (KA)</t>
  </si>
  <si>
    <t>Ügyviteli dolgozó (KA)</t>
  </si>
  <si>
    <t>Fizikai dolgozó ( E)</t>
  </si>
  <si>
    <t>Gyes miatt betöltetlen álláshely</t>
  </si>
  <si>
    <t>Közfoglalkoztatott</t>
  </si>
  <si>
    <t xml:space="preserve">Letenye Város Polgármesteri Hivatala   </t>
  </si>
  <si>
    <t>Letenyei Hóvirág  Óvoda</t>
  </si>
  <si>
    <t>Polgármester</t>
  </si>
  <si>
    <t>Letenye Város Önkormányzata</t>
  </si>
  <si>
    <t>Onkormányzat Védőnői szolgálat</t>
  </si>
  <si>
    <t>Létszámkeret összesen:</t>
  </si>
  <si>
    <t>üres álláshelyek száma : 2 fő</t>
  </si>
  <si>
    <t>2013. évi átlag létszám</t>
  </si>
  <si>
    <t>Letenye Város Polgármesteri Hivatala   2013.02.28-ig</t>
  </si>
  <si>
    <t>Letenyei Közös Önkormányzati Hivatal 2013.03.01-től</t>
  </si>
  <si>
    <t>Önkormányzat Védőnői szolgálat</t>
  </si>
  <si>
    <t xml:space="preserve">12.számú melléklet </t>
  </si>
  <si>
    <t>Letenye Város Önkormányzata által 2013.évben folyósított ellátásainak részletezése</t>
  </si>
  <si>
    <t>Sor-szám</t>
  </si>
  <si>
    <t xml:space="preserve">Rendszeres szociális segély az Szt. 37.§ (1) bek. b-c) pontok szerint </t>
  </si>
  <si>
    <t>01</t>
  </si>
  <si>
    <t>Rendszeres szociális segély az Szt. 37.§ (1) bek. d) pont szerint</t>
  </si>
  <si>
    <t>02</t>
  </si>
  <si>
    <t>Rendszeres szociális segély egészségkárosodott személyek részére Szt. 37. § (1) bek. a) pont</t>
  </si>
  <si>
    <t>03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</si>
</sst>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yyyy\-mm\-dd"/>
    <numFmt numFmtId="166" formatCode="0.0"/>
    <numFmt numFmtId="167" formatCode="#,##0.0"/>
    <numFmt numFmtId="168" formatCode="#,##0&quot; Ft&quot;"/>
    <numFmt numFmtId="169" formatCode="#,##0_ ;\-#,##0\ "/>
  </numFmts>
  <fonts count="8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Times New Roman CE"/>
      <family val="1"/>
    </font>
    <font>
      <sz val="10"/>
      <name val="Arial CE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color indexed="10"/>
      <name val="Arial"/>
      <family val="2"/>
    </font>
    <font>
      <b/>
      <i/>
      <sz val="8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name val="Arial CE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sz val="9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9"/>
      <name val="Times New Roman"/>
      <family val="1"/>
    </font>
    <font>
      <b/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name val="Book Antiqua"/>
      <family val="1"/>
    </font>
    <font>
      <b/>
      <sz val="11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i/>
      <sz val="9"/>
      <name val="Book Antiqua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sz val="9"/>
      <name val="MS Sans Serif"/>
      <family val="2"/>
    </font>
    <font>
      <b/>
      <sz val="8"/>
      <name val="Book Antiqua"/>
      <family val="1"/>
    </font>
    <font>
      <i/>
      <sz val="9"/>
      <name val="Arial CE"/>
      <family val="2"/>
    </font>
    <font>
      <sz val="8.5"/>
      <name val="Times New Roman"/>
      <family val="1"/>
    </font>
    <font>
      <b/>
      <i/>
      <sz val="8.5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E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i/>
      <sz val="9"/>
      <name val="Book Antiqua"/>
      <family val="1"/>
    </font>
    <font>
      <i/>
      <sz val="8"/>
      <name val="Arial"/>
      <family val="2"/>
    </font>
    <font>
      <u val="single"/>
      <sz val="10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 CE"/>
      <family val="2"/>
    </font>
    <font>
      <b/>
      <sz val="12"/>
      <name val="Book Antiqua"/>
      <family val="1"/>
    </font>
    <font>
      <sz val="8"/>
      <color indexed="27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1"/>
      <name val="Times New Roman"/>
      <family val="1"/>
    </font>
    <font>
      <sz val="11"/>
      <name val="Arial CE"/>
      <family val="2"/>
    </font>
    <font>
      <i/>
      <sz val="8"/>
      <name val="Times New Roman"/>
      <family val="1"/>
    </font>
    <font>
      <sz val="10"/>
      <color indexed="22"/>
      <name val="Arial CE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Book Antiqua"/>
      <family val="1"/>
    </font>
    <font>
      <b/>
      <i/>
      <sz val="10"/>
      <name val="Arial CE"/>
      <family val="2"/>
    </font>
    <font>
      <b/>
      <sz val="8"/>
      <name val="Times New Roman CE"/>
      <family val="1"/>
    </font>
    <font>
      <sz val="10"/>
      <color indexed="53"/>
      <name val="Times New Roman"/>
      <family val="1"/>
    </font>
    <font>
      <sz val="7"/>
      <name val="Times New Roman"/>
      <family val="1"/>
    </font>
    <font>
      <sz val="7.5"/>
      <name val="Arial"/>
      <family val="2"/>
    </font>
    <font>
      <b/>
      <sz val="7.5"/>
      <name val="Arial"/>
      <family val="2"/>
    </font>
    <font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21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" fillId="7" borderId="1" applyNumberFormat="0" applyAlignment="0" applyProtection="0"/>
    <xf numFmtId="0" fontId="0" fillId="22" borderId="7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4" borderId="0" applyNumberFormat="0" applyBorder="0" applyAlignment="0" applyProtection="0"/>
    <xf numFmtId="0" fontId="15" fillId="20" borderId="8" applyNumberFormat="0" applyAlignment="0" applyProtection="0"/>
    <xf numFmtId="0" fontId="14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22" borderId="7" applyNumberFormat="0" applyAlignment="0" applyProtection="0"/>
    <xf numFmtId="0" fontId="15" fillId="20" borderId="8" applyNumberFormat="0" applyAlignment="0" applyProtection="0"/>
    <xf numFmtId="0" fontId="2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3" borderId="0" applyNumberFormat="0" applyBorder="0" applyAlignment="0" applyProtection="0"/>
    <xf numFmtId="0" fontId="16" fillId="23" borderId="0" applyNumberFormat="0" applyBorder="0" applyAlignment="0" applyProtection="0"/>
    <xf numFmtId="0" fontId="5" fillId="20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915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49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49" fontId="0" fillId="0" borderId="13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49" fontId="22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wrapText="1"/>
    </xf>
    <xf numFmtId="0" fontId="25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" fontId="24" fillId="0" borderId="15" xfId="93" applyNumberFormat="1" applyFont="1" applyFill="1" applyBorder="1" applyAlignment="1">
      <alignment horizontal="center" vertical="center" wrapText="1"/>
      <protection/>
    </xf>
    <xf numFmtId="3" fontId="24" fillId="0" borderId="10" xfId="93" applyNumberFormat="1" applyFont="1" applyFill="1" applyBorder="1" applyAlignment="1">
      <alignment horizontal="center" vertical="center" wrapText="1"/>
      <protection/>
    </xf>
    <xf numFmtId="3" fontId="24" fillId="0" borderId="0" xfId="93" applyNumberFormat="1" applyFont="1" applyFill="1" applyBorder="1" applyAlignment="1">
      <alignment vertical="center" wrapText="1"/>
      <protection/>
    </xf>
    <xf numFmtId="3" fontId="24" fillId="0" borderId="16" xfId="93" applyNumberFormat="1" applyFont="1" applyFill="1" applyBorder="1" applyAlignment="1">
      <alignment horizontal="center" vertical="center" wrapText="1"/>
      <protection/>
    </xf>
    <xf numFmtId="3" fontId="23" fillId="0" borderId="10" xfId="93" applyNumberFormat="1" applyFont="1" applyFill="1" applyBorder="1" applyAlignment="1">
      <alignment horizontal="center" vertical="center" wrapText="1"/>
      <protection/>
    </xf>
    <xf numFmtId="3" fontId="27" fillId="0" borderId="10" xfId="93" applyNumberFormat="1" applyFont="1" applyFill="1" applyBorder="1" applyAlignment="1">
      <alignment vertical="center" wrapText="1"/>
      <protection/>
    </xf>
    <xf numFmtId="3" fontId="28" fillId="0" borderId="10" xfId="93" applyNumberFormat="1" applyFont="1" applyFill="1" applyBorder="1" applyAlignment="1">
      <alignment vertical="center" wrapText="1"/>
      <protection/>
    </xf>
    <xf numFmtId="3" fontId="27" fillId="0" borderId="10" xfId="93" applyNumberFormat="1" applyFont="1" applyFill="1" applyBorder="1" applyAlignment="1">
      <alignment vertical="center"/>
      <protection/>
    </xf>
    <xf numFmtId="3" fontId="27" fillId="0" borderId="0" xfId="93" applyNumberFormat="1" applyFont="1" applyFill="1" applyBorder="1" applyAlignment="1">
      <alignment vertical="center"/>
      <protection/>
    </xf>
    <xf numFmtId="3" fontId="29" fillId="0" borderId="10" xfId="93" applyNumberFormat="1" applyFont="1" applyBorder="1" applyAlignment="1">
      <alignment vertical="center"/>
      <protection/>
    </xf>
    <xf numFmtId="3" fontId="30" fillId="0" borderId="17" xfId="93" applyNumberFormat="1" applyFont="1" applyFill="1" applyBorder="1" applyAlignment="1">
      <alignment vertical="center" wrapText="1"/>
      <protection/>
    </xf>
    <xf numFmtId="3" fontId="30" fillId="0" borderId="11" xfId="93" applyNumberFormat="1" applyFont="1" applyFill="1" applyBorder="1" applyAlignment="1">
      <alignment vertical="center" wrapText="1"/>
      <protection/>
    </xf>
    <xf numFmtId="3" fontId="30" fillId="0" borderId="12" xfId="93" applyNumberFormat="1" applyFont="1" applyFill="1" applyBorder="1" applyAlignment="1">
      <alignment vertical="center"/>
      <protection/>
    </xf>
    <xf numFmtId="3" fontId="30" fillId="0" borderId="11" xfId="93" applyNumberFormat="1" applyFont="1" applyFill="1" applyBorder="1" applyAlignment="1">
      <alignment vertical="center"/>
      <protection/>
    </xf>
    <xf numFmtId="3" fontId="30" fillId="0" borderId="0" xfId="93" applyNumberFormat="1" applyFont="1" applyFill="1" applyBorder="1" applyAlignment="1">
      <alignment vertical="center"/>
      <protection/>
    </xf>
    <xf numFmtId="3" fontId="31" fillId="0" borderId="11" xfId="93" applyNumberFormat="1" applyFont="1" applyFill="1" applyBorder="1" applyAlignment="1">
      <alignment vertical="center" wrapText="1"/>
      <protection/>
    </xf>
    <xf numFmtId="3" fontId="32" fillId="0" borderId="11" xfId="93" applyNumberFormat="1" applyFont="1" applyBorder="1" applyAlignment="1">
      <alignment vertical="center"/>
      <protection/>
    </xf>
    <xf numFmtId="3" fontId="30" fillId="0" borderId="18" xfId="93" applyNumberFormat="1" applyFont="1" applyFill="1" applyBorder="1" applyAlignment="1">
      <alignment vertical="center" wrapText="1"/>
      <protection/>
    </xf>
    <xf numFmtId="3" fontId="30" fillId="0" borderId="12" xfId="93" applyNumberFormat="1" applyFont="1" applyFill="1" applyBorder="1" applyAlignment="1">
      <alignment vertical="center" wrapText="1"/>
      <protection/>
    </xf>
    <xf numFmtId="3" fontId="32" fillId="0" borderId="12" xfId="93" applyNumberFormat="1" applyFont="1" applyBorder="1" applyAlignment="1">
      <alignment vertical="center"/>
      <protection/>
    </xf>
    <xf numFmtId="3" fontId="30" fillId="0" borderId="19" xfId="93" applyNumberFormat="1" applyFont="1" applyFill="1" applyBorder="1" applyAlignment="1">
      <alignment vertical="center" wrapText="1"/>
      <protection/>
    </xf>
    <xf numFmtId="3" fontId="30" fillId="0" borderId="13" xfId="93" applyNumberFormat="1" applyFont="1" applyFill="1" applyBorder="1" applyAlignment="1">
      <alignment vertical="center" wrapText="1"/>
      <protection/>
    </xf>
    <xf numFmtId="3" fontId="30" fillId="0" borderId="12" xfId="93" applyNumberFormat="1" applyFont="1" applyFill="1" applyBorder="1">
      <alignment/>
      <protection/>
    </xf>
    <xf numFmtId="3" fontId="27" fillId="0" borderId="12" xfId="93" applyNumberFormat="1" applyFont="1" applyFill="1" applyBorder="1" applyAlignment="1">
      <alignment vertical="center" wrapText="1"/>
      <protection/>
    </xf>
    <xf numFmtId="3" fontId="31" fillId="0" borderId="12" xfId="93" applyNumberFormat="1" applyFont="1" applyFill="1" applyBorder="1" applyAlignment="1">
      <alignment vertical="center" wrapText="1"/>
      <protection/>
    </xf>
    <xf numFmtId="3" fontId="29" fillId="0" borderId="12" xfId="93" applyNumberFormat="1" applyFont="1" applyBorder="1" applyAlignment="1">
      <alignment vertical="center"/>
      <protection/>
    </xf>
    <xf numFmtId="3" fontId="30" fillId="0" borderId="20" xfId="93" applyNumberFormat="1" applyFont="1" applyFill="1" applyBorder="1" applyAlignment="1">
      <alignment vertical="center" wrapText="1"/>
      <protection/>
    </xf>
    <xf numFmtId="3" fontId="31" fillId="0" borderId="13" xfId="93" applyNumberFormat="1" applyFont="1" applyFill="1" applyBorder="1" applyAlignment="1">
      <alignment vertical="center" wrapText="1"/>
      <protection/>
    </xf>
    <xf numFmtId="3" fontId="27" fillId="0" borderId="13" xfId="93" applyNumberFormat="1" applyFont="1" applyFill="1" applyBorder="1" applyAlignment="1">
      <alignment vertical="center" wrapText="1"/>
      <protection/>
    </xf>
    <xf numFmtId="3" fontId="30" fillId="0" borderId="13" xfId="93" applyNumberFormat="1" applyFont="1" applyFill="1" applyBorder="1" applyAlignment="1">
      <alignment vertical="center"/>
      <protection/>
    </xf>
    <xf numFmtId="3" fontId="29" fillId="0" borderId="13" xfId="93" applyNumberFormat="1" applyFont="1" applyBorder="1" applyAlignment="1">
      <alignment vertical="center"/>
      <protection/>
    </xf>
    <xf numFmtId="3" fontId="27" fillId="24" borderId="10" xfId="93" applyNumberFormat="1" applyFont="1" applyFill="1" applyBorder="1" applyAlignment="1">
      <alignment horizontal="left" vertical="center" wrapText="1"/>
      <protection/>
    </xf>
    <xf numFmtId="3" fontId="24" fillId="24" borderId="10" xfId="93" applyNumberFormat="1" applyFont="1" applyFill="1" applyBorder="1" applyAlignment="1">
      <alignment vertical="center" wrapText="1"/>
      <protection/>
    </xf>
    <xf numFmtId="3" fontId="30" fillId="24" borderId="10" xfId="93" applyNumberFormat="1" applyFont="1" applyFill="1" applyBorder="1" applyAlignment="1">
      <alignment horizontal="right" vertical="center"/>
      <protection/>
    </xf>
    <xf numFmtId="3" fontId="27" fillId="24" borderId="15" xfId="93" applyNumberFormat="1" applyFont="1" applyFill="1" applyBorder="1" applyAlignment="1">
      <alignment vertical="center" wrapText="1"/>
      <protection/>
    </xf>
    <xf numFmtId="3" fontId="29" fillId="24" borderId="10" xfId="93" applyNumberFormat="1" applyFont="1" applyFill="1" applyBorder="1" applyAlignment="1">
      <alignment vertical="center"/>
      <protection/>
    </xf>
    <xf numFmtId="3" fontId="30" fillId="0" borderId="21" xfId="93" applyNumberFormat="1" applyFont="1" applyFill="1" applyBorder="1" applyAlignment="1">
      <alignment vertical="center" wrapText="1"/>
      <protection/>
    </xf>
    <xf numFmtId="3" fontId="30" fillId="0" borderId="22" xfId="93" applyNumberFormat="1" applyFont="1" applyFill="1" applyBorder="1" applyAlignment="1">
      <alignment vertical="center" wrapText="1"/>
      <protection/>
    </xf>
    <xf numFmtId="3" fontId="31" fillId="0" borderId="22" xfId="93" applyNumberFormat="1" applyFont="1" applyFill="1" applyBorder="1" applyAlignment="1">
      <alignment vertical="center" wrapText="1"/>
      <protection/>
    </xf>
    <xf numFmtId="3" fontId="30" fillId="0" borderId="22" xfId="93" applyNumberFormat="1" applyFont="1" applyFill="1" applyBorder="1" applyAlignment="1">
      <alignment horizontal="right" vertical="center"/>
      <protection/>
    </xf>
    <xf numFmtId="3" fontId="30" fillId="0" borderId="23" xfId="93" applyNumberFormat="1" applyFont="1" applyFill="1" applyBorder="1" applyAlignment="1">
      <alignment horizontal="right" vertical="center"/>
      <protection/>
    </xf>
    <xf numFmtId="3" fontId="29" fillId="0" borderId="11" xfId="93" applyNumberFormat="1" applyFont="1" applyBorder="1" applyAlignment="1">
      <alignment vertical="center"/>
      <protection/>
    </xf>
    <xf numFmtId="3" fontId="31" fillId="0" borderId="24" xfId="93" applyNumberFormat="1" applyFont="1" applyFill="1" applyBorder="1" applyAlignment="1">
      <alignment vertical="center" wrapText="1"/>
      <protection/>
    </xf>
    <xf numFmtId="3" fontId="30" fillId="0" borderId="11" xfId="93" applyNumberFormat="1" applyFont="1" applyFill="1" applyBorder="1" applyAlignment="1">
      <alignment horizontal="right" vertical="center"/>
      <protection/>
    </xf>
    <xf numFmtId="3" fontId="30" fillId="0" borderId="25" xfId="93" applyNumberFormat="1" applyFont="1" applyFill="1" applyBorder="1" applyAlignment="1">
      <alignment horizontal="right" vertical="center"/>
      <protection/>
    </xf>
    <xf numFmtId="3" fontId="27" fillId="0" borderId="15" xfId="93" applyNumberFormat="1" applyFont="1" applyFill="1" applyBorder="1" applyAlignment="1">
      <alignment vertical="center" wrapText="1"/>
      <protection/>
    </xf>
    <xf numFmtId="3" fontId="30" fillId="0" borderId="10" xfId="93" applyNumberFormat="1" applyFont="1" applyFill="1" applyBorder="1" applyAlignment="1">
      <alignment vertical="center" wrapText="1"/>
      <protection/>
    </xf>
    <xf numFmtId="3" fontId="30" fillId="0" borderId="16" xfId="93" applyNumberFormat="1" applyFont="1" applyFill="1" applyBorder="1" applyAlignment="1">
      <alignment horizontal="right" vertical="center"/>
      <protection/>
    </xf>
    <xf numFmtId="3" fontId="24" fillId="6" borderId="26" xfId="93" applyNumberFormat="1" applyFont="1" applyFill="1" applyBorder="1" applyAlignment="1">
      <alignment vertical="center" wrapText="1"/>
      <protection/>
    </xf>
    <xf numFmtId="3" fontId="24" fillId="6" borderId="10" xfId="93" applyNumberFormat="1" applyFont="1" applyFill="1" applyBorder="1" applyAlignment="1">
      <alignment vertical="center" wrapText="1"/>
      <protection/>
    </xf>
    <xf numFmtId="3" fontId="30" fillId="6" borderId="16" xfId="93" applyNumberFormat="1" applyFont="1" applyFill="1" applyBorder="1" applyAlignment="1">
      <alignment horizontal="right" vertical="center"/>
      <protection/>
    </xf>
    <xf numFmtId="3" fontId="24" fillId="6" borderId="15" xfId="93" applyNumberFormat="1" applyFont="1" applyFill="1" applyBorder="1" applyAlignment="1">
      <alignment vertical="center" wrapText="1"/>
      <protection/>
    </xf>
    <xf numFmtId="3" fontId="32" fillId="6" borderId="10" xfId="93" applyNumberFormat="1" applyFont="1" applyFill="1" applyBorder="1" applyAlignment="1">
      <alignment vertical="center"/>
      <protection/>
    </xf>
    <xf numFmtId="3" fontId="30" fillId="0" borderId="27" xfId="93" applyNumberFormat="1" applyFont="1" applyFill="1" applyBorder="1" applyAlignment="1">
      <alignment vertical="center" wrapText="1"/>
      <protection/>
    </xf>
    <xf numFmtId="3" fontId="31" fillId="0" borderId="28" xfId="93" applyNumberFormat="1" applyFont="1" applyFill="1" applyBorder="1" applyAlignment="1">
      <alignment vertical="center" wrapText="1"/>
      <protection/>
    </xf>
    <xf numFmtId="3" fontId="30" fillId="0" borderId="29" xfId="93" applyNumberFormat="1" applyFont="1" applyFill="1" applyBorder="1" applyAlignment="1">
      <alignment horizontal="right" vertical="center"/>
      <protection/>
    </xf>
    <xf numFmtId="3" fontId="30" fillId="0" borderId="30" xfId="93" applyNumberFormat="1" applyFont="1" applyFill="1" applyBorder="1" applyAlignment="1">
      <alignment horizontal="right" vertical="center"/>
      <protection/>
    </xf>
    <xf numFmtId="3" fontId="27" fillId="0" borderId="30" xfId="93" applyNumberFormat="1" applyFont="1" applyFill="1" applyBorder="1" applyAlignment="1">
      <alignment vertical="center" wrapText="1"/>
      <protection/>
    </xf>
    <xf numFmtId="3" fontId="27" fillId="0" borderId="27" xfId="93" applyNumberFormat="1" applyFont="1" applyFill="1" applyBorder="1" applyAlignment="1">
      <alignment vertical="center" wrapText="1"/>
      <protection/>
    </xf>
    <xf numFmtId="3" fontId="28" fillId="0" borderId="28" xfId="93" applyNumberFormat="1" applyFont="1" applyFill="1" applyBorder="1" applyAlignment="1">
      <alignment vertical="center" wrapText="1"/>
      <protection/>
    </xf>
    <xf numFmtId="3" fontId="27" fillId="0" borderId="29" xfId="93" applyNumberFormat="1" applyFont="1" applyFill="1" applyBorder="1" applyAlignment="1">
      <alignment vertical="center" wrapText="1"/>
      <protection/>
    </xf>
    <xf numFmtId="3" fontId="32" fillId="0" borderId="30" xfId="93" applyNumberFormat="1" applyFont="1" applyBorder="1" applyAlignment="1">
      <alignment vertical="center"/>
      <protection/>
    </xf>
    <xf numFmtId="3" fontId="30" fillId="0" borderId="27" xfId="93" applyNumberFormat="1" applyFont="1" applyFill="1" applyBorder="1" applyAlignment="1">
      <alignment horizontal="right" vertical="center"/>
      <protection/>
    </xf>
    <xf numFmtId="3" fontId="32" fillId="0" borderId="27" xfId="93" applyNumberFormat="1" applyFont="1" applyBorder="1" applyAlignment="1">
      <alignment vertical="center"/>
      <protection/>
    </xf>
    <xf numFmtId="0" fontId="30" fillId="0" borderId="31" xfId="0" applyFont="1" applyBorder="1" applyAlignment="1">
      <alignment/>
    </xf>
    <xf numFmtId="3" fontId="27" fillId="0" borderId="32" xfId="93" applyNumberFormat="1" applyFont="1" applyFill="1" applyBorder="1" applyAlignment="1">
      <alignment vertical="center"/>
      <protection/>
    </xf>
    <xf numFmtId="3" fontId="32" fillId="0" borderId="32" xfId="93" applyNumberFormat="1" applyFont="1" applyBorder="1" applyAlignment="1">
      <alignment vertical="center"/>
      <protection/>
    </xf>
    <xf numFmtId="3" fontId="30" fillId="0" borderId="33" xfId="93" applyNumberFormat="1" applyFont="1" applyFill="1" applyBorder="1" applyAlignment="1">
      <alignment vertical="center"/>
      <protection/>
    </xf>
    <xf numFmtId="3" fontId="32" fillId="0" borderId="33" xfId="93" applyNumberFormat="1" applyFont="1" applyBorder="1" applyAlignment="1">
      <alignment vertical="center"/>
      <protection/>
    </xf>
    <xf numFmtId="3" fontId="30" fillId="0" borderId="33" xfId="93" applyNumberFormat="1" applyFont="1" applyFill="1" applyBorder="1" applyAlignment="1">
      <alignment horizontal="right" vertical="center"/>
      <protection/>
    </xf>
    <xf numFmtId="3" fontId="27" fillId="0" borderId="11" xfId="93" applyNumberFormat="1" applyFont="1" applyFill="1" applyBorder="1" applyAlignment="1">
      <alignment vertical="center" wrapText="1"/>
      <protection/>
    </xf>
    <xf numFmtId="3" fontId="27" fillId="0" borderId="33" xfId="93" applyNumberFormat="1" applyFont="1" applyFill="1" applyBorder="1" applyAlignment="1">
      <alignment vertical="center" wrapText="1"/>
      <protection/>
    </xf>
    <xf numFmtId="3" fontId="30" fillId="0" borderId="33" xfId="93" applyNumberFormat="1" applyFont="1" applyFill="1" applyBorder="1" applyAlignment="1">
      <alignment vertical="center" wrapText="1"/>
      <protection/>
    </xf>
    <xf numFmtId="3" fontId="27" fillId="0" borderId="18" xfId="93" applyNumberFormat="1" applyFont="1" applyFill="1" applyBorder="1" applyAlignment="1">
      <alignment vertical="center" wrapText="1"/>
      <protection/>
    </xf>
    <xf numFmtId="3" fontId="28" fillId="0" borderId="12" xfId="93" applyNumberFormat="1" applyFont="1" applyFill="1" applyBorder="1" applyAlignment="1">
      <alignment vertical="center" wrapText="1"/>
      <protection/>
    </xf>
    <xf numFmtId="3" fontId="28" fillId="0" borderId="11" xfId="93" applyNumberFormat="1" applyFont="1" applyFill="1" applyBorder="1" applyAlignment="1">
      <alignment vertical="center" wrapText="1"/>
      <protection/>
    </xf>
    <xf numFmtId="3" fontId="30" fillId="0" borderId="28" xfId="93" applyNumberFormat="1" applyFont="1" applyFill="1" applyBorder="1" applyAlignment="1">
      <alignment vertical="center" wrapText="1"/>
      <protection/>
    </xf>
    <xf numFmtId="3" fontId="30" fillId="0" borderId="24" xfId="93" applyNumberFormat="1" applyFont="1" applyFill="1" applyBorder="1" applyAlignment="1">
      <alignment vertical="center" wrapText="1"/>
      <protection/>
    </xf>
    <xf numFmtId="3" fontId="30" fillId="0" borderId="13" xfId="93" applyNumberFormat="1" applyFont="1" applyFill="1" applyBorder="1" applyAlignment="1">
      <alignment horizontal="right" vertical="center"/>
      <protection/>
    </xf>
    <xf numFmtId="3" fontId="28" fillId="0" borderId="13" xfId="93" applyNumberFormat="1" applyFont="1" applyFill="1" applyBorder="1" applyAlignment="1">
      <alignment vertical="center" wrapText="1"/>
      <protection/>
    </xf>
    <xf numFmtId="3" fontId="32" fillId="0" borderId="25" xfId="93" applyNumberFormat="1" applyFont="1" applyBorder="1" applyAlignment="1">
      <alignment vertical="center"/>
      <protection/>
    </xf>
    <xf numFmtId="3" fontId="27" fillId="24" borderId="29" xfId="93" applyNumberFormat="1" applyFont="1" applyFill="1" applyBorder="1" applyAlignment="1">
      <alignment vertical="center" wrapText="1"/>
      <protection/>
    </xf>
    <xf numFmtId="3" fontId="24" fillId="24" borderId="20" xfId="93" applyNumberFormat="1" applyFont="1" applyFill="1" applyBorder="1" applyAlignment="1">
      <alignment vertical="center" wrapText="1"/>
      <protection/>
    </xf>
    <xf numFmtId="3" fontId="30" fillId="24" borderId="16" xfId="93" applyNumberFormat="1" applyFont="1" applyFill="1" applyBorder="1" applyAlignment="1">
      <alignment vertical="center" wrapText="1"/>
      <protection/>
    </xf>
    <xf numFmtId="3" fontId="32" fillId="24" borderId="16" xfId="93" applyNumberFormat="1" applyFont="1" applyFill="1" applyBorder="1" applyAlignment="1">
      <alignment vertical="center"/>
      <protection/>
    </xf>
    <xf numFmtId="3" fontId="30" fillId="0" borderId="15" xfId="93" applyNumberFormat="1" applyFont="1" applyFill="1" applyBorder="1" applyAlignment="1">
      <alignment vertical="center" wrapText="1"/>
      <protection/>
    </xf>
    <xf numFmtId="3" fontId="31" fillId="0" borderId="10" xfId="93" applyNumberFormat="1" applyFont="1" applyFill="1" applyBorder="1" applyAlignment="1">
      <alignment vertical="center" wrapText="1"/>
      <protection/>
    </xf>
    <xf numFmtId="3" fontId="30" fillId="0" borderId="16" xfId="93" applyNumberFormat="1" applyFont="1" applyFill="1" applyBorder="1" applyAlignment="1">
      <alignment vertical="center" wrapText="1"/>
      <protection/>
    </xf>
    <xf numFmtId="3" fontId="30" fillId="0" borderId="34" xfId="93" applyNumberFormat="1" applyFont="1" applyFill="1" applyBorder="1" applyAlignment="1">
      <alignment vertical="center" wrapText="1"/>
      <protection/>
    </xf>
    <xf numFmtId="3" fontId="30" fillId="0" borderId="24" xfId="93" applyNumberFormat="1" applyFont="1" applyFill="1" applyBorder="1" applyAlignment="1">
      <alignment vertical="center"/>
      <protection/>
    </xf>
    <xf numFmtId="3" fontId="32" fillId="0" borderId="35" xfId="93" applyNumberFormat="1" applyFont="1" applyBorder="1" applyAlignment="1">
      <alignment vertical="center"/>
      <protection/>
    </xf>
    <xf numFmtId="0" fontId="27" fillId="0" borderId="15" xfId="0" applyFont="1" applyBorder="1" applyAlignment="1">
      <alignment/>
    </xf>
    <xf numFmtId="3" fontId="32" fillId="0" borderId="16" xfId="93" applyNumberFormat="1" applyFont="1" applyBorder="1" applyAlignment="1">
      <alignment vertical="center"/>
      <protection/>
    </xf>
    <xf numFmtId="0" fontId="24" fillId="6" borderId="15" xfId="0" applyFont="1" applyFill="1" applyBorder="1" applyAlignment="1">
      <alignment vertical="center"/>
    </xf>
    <xf numFmtId="3" fontId="30" fillId="6" borderId="16" xfId="93" applyNumberFormat="1" applyFont="1" applyFill="1" applyBorder="1" applyAlignment="1">
      <alignment vertical="center" wrapText="1"/>
      <protection/>
    </xf>
    <xf numFmtId="3" fontId="32" fillId="6" borderId="16" xfId="93" applyNumberFormat="1" applyFont="1" applyFill="1" applyBorder="1" applyAlignment="1">
      <alignment vertical="center"/>
      <protection/>
    </xf>
    <xf numFmtId="0" fontId="33" fillId="0" borderId="0" xfId="0" applyFont="1" applyAlignment="1">
      <alignment/>
    </xf>
    <xf numFmtId="3" fontId="27" fillId="0" borderId="36" xfId="93" applyNumberFormat="1" applyFont="1" applyFill="1" applyBorder="1" applyAlignment="1">
      <alignment vertical="center"/>
      <protection/>
    </xf>
    <xf numFmtId="3" fontId="28" fillId="0" borderId="24" xfId="93" applyNumberFormat="1" applyFont="1" applyFill="1" applyBorder="1" applyAlignment="1">
      <alignment vertical="center"/>
      <protection/>
    </xf>
    <xf numFmtId="3" fontId="27" fillId="0" borderId="31" xfId="93" applyNumberFormat="1" applyFont="1" applyFill="1" applyBorder="1" applyAlignment="1">
      <alignment vertical="center"/>
      <protection/>
    </xf>
    <xf numFmtId="3" fontId="27" fillId="0" borderId="0" xfId="93" applyNumberFormat="1" applyFont="1" applyFill="1" applyBorder="1" applyAlignment="1">
      <alignment vertical="center" wrapText="1"/>
      <protection/>
    </xf>
    <xf numFmtId="3" fontId="28" fillId="0" borderId="0" xfId="93" applyNumberFormat="1" applyFont="1" applyFill="1" applyBorder="1" applyAlignment="1">
      <alignment vertical="center"/>
      <protection/>
    </xf>
    <xf numFmtId="3" fontId="32" fillId="0" borderId="0" xfId="93" applyNumberFormat="1" applyFont="1" applyFill="1" applyBorder="1" applyAlignment="1">
      <alignment vertical="center"/>
      <protection/>
    </xf>
    <xf numFmtId="0" fontId="24" fillId="24" borderId="15" xfId="0" applyFont="1" applyFill="1" applyBorder="1" applyAlignment="1">
      <alignment vertical="center"/>
    </xf>
    <xf numFmtId="3" fontId="24" fillId="24" borderId="10" xfId="93" applyNumberFormat="1" applyFont="1" applyFill="1" applyBorder="1" applyAlignment="1">
      <alignment vertical="center"/>
      <protection/>
    </xf>
    <xf numFmtId="3" fontId="28" fillId="0" borderId="0" xfId="93" applyNumberFormat="1" applyFont="1" applyFill="1" applyBorder="1" applyAlignment="1">
      <alignment vertical="center" wrapText="1"/>
      <protection/>
    </xf>
    <xf numFmtId="0" fontId="24" fillId="24" borderId="10" xfId="0" applyFont="1" applyFill="1" applyBorder="1" applyAlignment="1">
      <alignment vertical="center"/>
    </xf>
    <xf numFmtId="0" fontId="27" fillId="25" borderId="10" xfId="0" applyFont="1" applyFill="1" applyBorder="1" applyAlignment="1">
      <alignment vertical="center"/>
    </xf>
    <xf numFmtId="3" fontId="27" fillId="25" borderId="10" xfId="93" applyNumberFormat="1" applyFont="1" applyFill="1" applyBorder="1" applyAlignment="1">
      <alignment vertical="center"/>
      <protection/>
    </xf>
    <xf numFmtId="0" fontId="24" fillId="6" borderId="10" xfId="0" applyFont="1" applyFill="1" applyBorder="1" applyAlignment="1">
      <alignment vertical="center"/>
    </xf>
    <xf numFmtId="3" fontId="24" fillId="6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34" fillId="0" borderId="0" xfId="0" applyFont="1" applyAlignment="1">
      <alignment horizontal="right"/>
    </xf>
    <xf numFmtId="0" fontId="33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6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15" xfId="0" applyFont="1" applyBorder="1" applyAlignment="1">
      <alignment horizontal="center"/>
    </xf>
    <xf numFmtId="0" fontId="22" fillId="0" borderId="37" xfId="0" applyFont="1" applyBorder="1" applyAlignment="1">
      <alignment/>
    </xf>
    <xf numFmtId="0" fontId="34" fillId="0" borderId="37" xfId="0" applyFont="1" applyBorder="1" applyAlignment="1">
      <alignment horizontal="center"/>
    </xf>
    <xf numFmtId="0" fontId="22" fillId="0" borderId="16" xfId="0" applyFont="1" applyBorder="1" applyAlignment="1">
      <alignment/>
    </xf>
    <xf numFmtId="0" fontId="34" fillId="0" borderId="38" xfId="0" applyFont="1" applyBorder="1" applyAlignment="1">
      <alignment horizontal="center"/>
    </xf>
    <xf numFmtId="49" fontId="34" fillId="0" borderId="39" xfId="0" applyNumberFormat="1" applyFont="1" applyBorder="1" applyAlignment="1">
      <alignment horizontal="center"/>
    </xf>
    <xf numFmtId="49" fontId="34" fillId="0" borderId="10" xfId="0" applyNumberFormat="1" applyFont="1" applyBorder="1" applyAlignment="1">
      <alignment horizontal="center"/>
    </xf>
    <xf numFmtId="49" fontId="34" fillId="0" borderId="40" xfId="0" applyNumberFormat="1" applyFont="1" applyBorder="1" applyAlignment="1">
      <alignment horizontal="center"/>
    </xf>
    <xf numFmtId="0" fontId="33" fillId="0" borderId="21" xfId="0" applyFont="1" applyBorder="1" applyAlignment="1">
      <alignment horizontal="left"/>
    </xf>
    <xf numFmtId="0" fontId="33" fillId="0" borderId="22" xfId="0" applyFont="1" applyBorder="1" applyAlignment="1">
      <alignment/>
    </xf>
    <xf numFmtId="1" fontId="34" fillId="0" borderId="41" xfId="0" applyNumberFormat="1" applyFont="1" applyBorder="1" applyAlignment="1">
      <alignment/>
    </xf>
    <xf numFmtId="1" fontId="34" fillId="0" borderId="22" xfId="0" applyNumberFormat="1" applyFont="1" applyBorder="1" applyAlignment="1">
      <alignment/>
    </xf>
    <xf numFmtId="1" fontId="33" fillId="0" borderId="41" xfId="0" applyNumberFormat="1" applyFont="1" applyBorder="1" applyAlignment="1">
      <alignment/>
    </xf>
    <xf numFmtId="1" fontId="33" fillId="0" borderId="22" xfId="0" applyNumberFormat="1" applyFont="1" applyBorder="1" applyAlignment="1">
      <alignment/>
    </xf>
    <xf numFmtId="1" fontId="33" fillId="0" borderId="42" xfId="0" applyNumberFormat="1" applyFont="1" applyBorder="1" applyAlignment="1">
      <alignment/>
    </xf>
    <xf numFmtId="1" fontId="33" fillId="0" borderId="43" xfId="0" applyNumberFormat="1" applyFont="1" applyBorder="1" applyAlignment="1">
      <alignment/>
    </xf>
    <xf numFmtId="1" fontId="34" fillId="0" borderId="21" xfId="0" applyNumberFormat="1" applyFont="1" applyBorder="1" applyAlignment="1">
      <alignment/>
    </xf>
    <xf numFmtId="0" fontId="33" fillId="0" borderId="18" xfId="0" applyFont="1" applyBorder="1" applyAlignment="1">
      <alignment horizontal="left"/>
    </xf>
    <xf numFmtId="0" fontId="33" fillId="0" borderId="12" xfId="0" applyFont="1" applyBorder="1" applyAlignment="1">
      <alignment/>
    </xf>
    <xf numFmtId="1" fontId="34" fillId="0" borderId="44" xfId="0" applyNumberFormat="1" applyFont="1" applyBorder="1" applyAlignment="1">
      <alignment/>
    </xf>
    <xf numFmtId="1" fontId="34" fillId="0" borderId="12" xfId="0" applyNumberFormat="1" applyFont="1" applyBorder="1" applyAlignment="1">
      <alignment/>
    </xf>
    <xf numFmtId="1" fontId="33" fillId="0" borderId="44" xfId="0" applyNumberFormat="1" applyFont="1" applyBorder="1" applyAlignment="1">
      <alignment/>
    </xf>
    <xf numFmtId="1" fontId="33" fillId="0" borderId="12" xfId="0" applyNumberFormat="1" applyFont="1" applyBorder="1" applyAlignment="1">
      <alignment/>
    </xf>
    <xf numFmtId="1" fontId="33" fillId="0" borderId="45" xfId="0" applyNumberFormat="1" applyFont="1" applyBorder="1" applyAlignment="1">
      <alignment/>
    </xf>
    <xf numFmtId="1" fontId="34" fillId="0" borderId="17" xfId="0" applyNumberFormat="1" applyFont="1" applyBorder="1" applyAlignment="1">
      <alignment/>
    </xf>
    <xf numFmtId="1" fontId="34" fillId="0" borderId="11" xfId="0" applyNumberFormat="1" applyFont="1" applyBorder="1" applyAlignment="1">
      <alignment/>
    </xf>
    <xf numFmtId="1" fontId="34" fillId="0" borderId="18" xfId="0" applyNumberFormat="1" applyFont="1" applyBorder="1" applyAlignment="1">
      <alignment/>
    </xf>
    <xf numFmtId="0" fontId="33" fillId="0" borderId="19" xfId="0" applyFont="1" applyBorder="1" applyAlignment="1">
      <alignment horizontal="left"/>
    </xf>
    <xf numFmtId="0" fontId="33" fillId="0" borderId="13" xfId="0" applyFont="1" applyBorder="1" applyAlignment="1">
      <alignment/>
    </xf>
    <xf numFmtId="1" fontId="34" fillId="0" borderId="46" xfId="0" applyNumberFormat="1" applyFont="1" applyBorder="1" applyAlignment="1">
      <alignment/>
    </xf>
    <xf numFmtId="1" fontId="34" fillId="0" borderId="13" xfId="0" applyNumberFormat="1" applyFont="1" applyBorder="1" applyAlignment="1">
      <alignment/>
    </xf>
    <xf numFmtId="1" fontId="33" fillId="0" borderId="46" xfId="0" applyNumberFormat="1" applyFont="1" applyBorder="1" applyAlignment="1">
      <alignment/>
    </xf>
    <xf numFmtId="1" fontId="33" fillId="0" borderId="13" xfId="0" applyNumberFormat="1" applyFont="1" applyBorder="1" applyAlignment="1">
      <alignment/>
    </xf>
    <xf numFmtId="1" fontId="33" fillId="0" borderId="47" xfId="0" applyNumberFormat="1" applyFont="1" applyBorder="1" applyAlignment="1">
      <alignment/>
    </xf>
    <xf numFmtId="1" fontId="34" fillId="0" borderId="19" xfId="0" applyNumberFormat="1" applyFont="1" applyBorder="1" applyAlignment="1">
      <alignment/>
    </xf>
    <xf numFmtId="0" fontId="33" fillId="0" borderId="47" xfId="0" applyFont="1" applyBorder="1" applyAlignment="1">
      <alignment horizontal="left"/>
    </xf>
    <xf numFmtId="0" fontId="33" fillId="0" borderId="20" xfId="0" applyFont="1" applyBorder="1" applyAlignment="1">
      <alignment/>
    </xf>
    <xf numFmtId="1" fontId="33" fillId="0" borderId="48" xfId="0" applyNumberFormat="1" applyFont="1" applyBorder="1" applyAlignment="1">
      <alignment/>
    </xf>
    <xf numFmtId="1" fontId="33" fillId="0" borderId="49" xfId="0" applyNumberFormat="1" applyFont="1" applyBorder="1" applyAlignment="1">
      <alignment/>
    </xf>
    <xf numFmtId="1" fontId="34" fillId="0" borderId="47" xfId="0" applyNumberFormat="1" applyFont="1" applyBorder="1" applyAlignment="1">
      <alignment/>
    </xf>
    <xf numFmtId="0" fontId="37" fillId="6" borderId="10" xfId="0" applyFont="1" applyFill="1" applyBorder="1" applyAlignment="1">
      <alignment horizontal="left"/>
    </xf>
    <xf numFmtId="0" fontId="37" fillId="6" borderId="16" xfId="0" applyFont="1" applyFill="1" applyBorder="1" applyAlignment="1">
      <alignment/>
    </xf>
    <xf numFmtId="1" fontId="37" fillId="6" borderId="15" xfId="0" applyNumberFormat="1" applyFont="1" applyFill="1" applyBorder="1" applyAlignment="1">
      <alignment/>
    </xf>
    <xf numFmtId="1" fontId="34" fillId="6" borderId="10" xfId="0" applyNumberFormat="1" applyFont="1" applyFill="1" applyBorder="1" applyAlignment="1">
      <alignment/>
    </xf>
    <xf numFmtId="1" fontId="37" fillId="6" borderId="37" xfId="0" applyNumberFormat="1" applyFont="1" applyFill="1" applyBorder="1" applyAlignment="1">
      <alignment/>
    </xf>
    <xf numFmtId="1" fontId="37" fillId="6" borderId="10" xfId="0" applyNumberFormat="1" applyFont="1" applyFill="1" applyBorder="1" applyAlignment="1">
      <alignment/>
    </xf>
    <xf numFmtId="1" fontId="37" fillId="6" borderId="50" xfId="0" applyNumberFormat="1" applyFont="1" applyFill="1" applyBorder="1" applyAlignment="1">
      <alignment/>
    </xf>
    <xf numFmtId="1" fontId="34" fillId="6" borderId="15" xfId="0" applyNumberFormat="1" applyFont="1" applyFill="1" applyBorder="1" applyAlignment="1">
      <alignment/>
    </xf>
    <xf numFmtId="0" fontId="33" fillId="0" borderId="11" xfId="0" applyFont="1" applyBorder="1" applyAlignment="1">
      <alignment horizontal="left"/>
    </xf>
    <xf numFmtId="0" fontId="33" fillId="0" borderId="32" xfId="0" applyFont="1" applyBorder="1" applyAlignment="1">
      <alignment/>
    </xf>
    <xf numFmtId="1" fontId="33" fillId="0" borderId="51" xfId="0" applyNumberFormat="1" applyFont="1" applyBorder="1" applyAlignment="1">
      <alignment/>
    </xf>
    <xf numFmtId="1" fontId="33" fillId="0" borderId="11" xfId="0" applyNumberFormat="1" applyFont="1" applyBorder="1" applyAlignment="1">
      <alignment/>
    </xf>
    <xf numFmtId="0" fontId="33" fillId="0" borderId="12" xfId="0" applyFont="1" applyBorder="1" applyAlignment="1">
      <alignment horizontal="left"/>
    </xf>
    <xf numFmtId="0" fontId="33" fillId="0" borderId="33" xfId="0" applyFont="1" applyBorder="1" applyAlignment="1">
      <alignment/>
    </xf>
    <xf numFmtId="0" fontId="33" fillId="0" borderId="13" xfId="0" applyFont="1" applyBorder="1" applyAlignment="1">
      <alignment horizontal="left"/>
    </xf>
    <xf numFmtId="0" fontId="33" fillId="0" borderId="36" xfId="0" applyFont="1" applyBorder="1" applyAlignment="1">
      <alignment/>
    </xf>
    <xf numFmtId="1" fontId="34" fillId="0" borderId="24" xfId="0" applyNumberFormat="1" applyFont="1" applyBorder="1" applyAlignment="1">
      <alignment/>
    </xf>
    <xf numFmtId="0" fontId="37" fillId="6" borderId="10" xfId="0" applyFont="1" applyFill="1" applyBorder="1" applyAlignment="1">
      <alignment/>
    </xf>
    <xf numFmtId="1" fontId="22" fillId="0" borderId="28" xfId="0" applyNumberFormat="1" applyFont="1" applyBorder="1" applyAlignment="1">
      <alignment vertic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/>
    </xf>
    <xf numFmtId="1" fontId="34" fillId="0" borderId="0" xfId="0" applyNumberFormat="1" applyFont="1" applyFill="1" applyBorder="1" applyAlignment="1">
      <alignment/>
    </xf>
    <xf numFmtId="1" fontId="37" fillId="0" borderId="0" xfId="0" applyNumberFormat="1" applyFont="1" applyFill="1" applyBorder="1" applyAlignment="1">
      <alignment/>
    </xf>
    <xf numFmtId="1" fontId="22" fillId="0" borderId="10" xfId="0" applyNumberFormat="1" applyFont="1" applyBorder="1" applyAlignment="1">
      <alignment vertical="center"/>
    </xf>
    <xf numFmtId="0" fontId="22" fillId="0" borderId="37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37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6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30" xfId="0" applyFont="1" applyBorder="1" applyAlignment="1">
      <alignment/>
    </xf>
    <xf numFmtId="0" fontId="36" fillId="0" borderId="27" xfId="0" applyFont="1" applyBorder="1" applyAlignment="1">
      <alignment/>
    </xf>
    <xf numFmtId="0" fontId="37" fillId="0" borderId="22" xfId="0" applyFont="1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34" fillId="0" borderId="22" xfId="0" applyFont="1" applyBorder="1" applyAlignment="1">
      <alignment/>
    </xf>
    <xf numFmtId="0" fontId="37" fillId="0" borderId="41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52" xfId="0" applyFont="1" applyBorder="1" applyAlignment="1">
      <alignment/>
    </xf>
    <xf numFmtId="0" fontId="37" fillId="0" borderId="53" xfId="0" applyFont="1" applyBorder="1" applyAlignment="1">
      <alignment/>
    </xf>
    <xf numFmtId="0" fontId="37" fillId="0" borderId="42" xfId="0" applyFont="1" applyBorder="1" applyAlignment="1">
      <alignment/>
    </xf>
    <xf numFmtId="0" fontId="34" fillId="0" borderId="21" xfId="0" applyFont="1" applyBorder="1" applyAlignment="1">
      <alignment/>
    </xf>
    <xf numFmtId="0" fontId="33" fillId="0" borderId="11" xfId="0" applyFont="1" applyBorder="1" applyAlignment="1">
      <alignment horizontal="center"/>
    </xf>
    <xf numFmtId="0" fontId="34" fillId="0" borderId="11" xfId="0" applyFont="1" applyBorder="1" applyAlignment="1">
      <alignment/>
    </xf>
    <xf numFmtId="0" fontId="33" fillId="0" borderId="51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54" xfId="0" applyFont="1" applyBorder="1" applyAlignment="1">
      <alignment/>
    </xf>
    <xf numFmtId="0" fontId="33" fillId="0" borderId="55" xfId="0" applyFont="1" applyBorder="1" applyAlignment="1">
      <alignment/>
    </xf>
    <xf numFmtId="0" fontId="33" fillId="0" borderId="43" xfId="0" applyFont="1" applyBorder="1" applyAlignment="1">
      <alignment/>
    </xf>
    <xf numFmtId="0" fontId="34" fillId="0" borderId="17" xfId="0" applyFont="1" applyBorder="1" applyAlignment="1">
      <alignment/>
    </xf>
    <xf numFmtId="0" fontId="33" fillId="0" borderId="20" xfId="0" applyFont="1" applyBorder="1" applyAlignment="1">
      <alignment horizontal="center"/>
    </xf>
    <xf numFmtId="0" fontId="34" fillId="0" borderId="20" xfId="0" applyFont="1" applyBorder="1" applyAlignment="1">
      <alignment/>
    </xf>
    <xf numFmtId="0" fontId="33" fillId="0" borderId="56" xfId="0" applyFont="1" applyBorder="1" applyAlignment="1">
      <alignment/>
    </xf>
    <xf numFmtId="0" fontId="33" fillId="0" borderId="57" xfId="0" applyFont="1" applyBorder="1" applyAlignment="1">
      <alignment/>
    </xf>
    <xf numFmtId="0" fontId="33" fillId="0" borderId="58" xfId="0" applyFont="1" applyBorder="1" applyAlignment="1">
      <alignment/>
    </xf>
    <xf numFmtId="0" fontId="33" fillId="0" borderId="59" xfId="0" applyFont="1" applyBorder="1" applyAlignment="1">
      <alignment/>
    </xf>
    <xf numFmtId="0" fontId="34" fillId="0" borderId="60" xfId="0" applyFont="1" applyBorder="1" applyAlignment="1">
      <alignment/>
    </xf>
    <xf numFmtId="0" fontId="34" fillId="4" borderId="39" xfId="0" applyFont="1" applyFill="1" applyBorder="1" applyAlignment="1">
      <alignment/>
    </xf>
    <xf numFmtId="0" fontId="37" fillId="4" borderId="61" xfId="0" applyFont="1" applyFill="1" applyBorder="1" applyAlignment="1">
      <alignment/>
    </xf>
    <xf numFmtId="0" fontId="37" fillId="4" borderId="39" xfId="0" applyFont="1" applyFill="1" applyBorder="1" applyAlignment="1">
      <alignment/>
    </xf>
    <xf numFmtId="0" fontId="37" fillId="4" borderId="62" xfId="0" applyFont="1" applyFill="1" applyBorder="1" applyAlignment="1">
      <alignment/>
    </xf>
    <xf numFmtId="0" fontId="37" fillId="4" borderId="63" xfId="0" applyFont="1" applyFill="1" applyBorder="1" applyAlignment="1">
      <alignment/>
    </xf>
    <xf numFmtId="0" fontId="37" fillId="4" borderId="64" xfId="0" applyFont="1" applyFill="1" applyBorder="1" applyAlignment="1">
      <alignment/>
    </xf>
    <xf numFmtId="0" fontId="34" fillId="4" borderId="38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33" fillId="0" borderId="21" xfId="0" applyFont="1" applyFill="1" applyBorder="1" applyAlignment="1">
      <alignment/>
    </xf>
    <xf numFmtId="1" fontId="34" fillId="0" borderId="22" xfId="0" applyNumberFormat="1" applyFont="1" applyFill="1" applyBorder="1" applyAlignment="1">
      <alignment/>
    </xf>
    <xf numFmtId="1" fontId="34" fillId="0" borderId="41" xfId="0" applyNumberFormat="1" applyFont="1" applyFill="1" applyBorder="1" applyAlignment="1">
      <alignment/>
    </xf>
    <xf numFmtId="1" fontId="37" fillId="0" borderId="22" xfId="0" applyNumberFormat="1" applyFont="1" applyFill="1" applyBorder="1" applyAlignment="1">
      <alignment/>
    </xf>
    <xf numFmtId="1" fontId="37" fillId="0" borderId="52" xfId="0" applyNumberFormat="1" applyFont="1" applyFill="1" applyBorder="1" applyAlignment="1">
      <alignment/>
    </xf>
    <xf numFmtId="1" fontId="37" fillId="0" borderId="53" xfId="0" applyNumberFormat="1" applyFont="1" applyFill="1" applyBorder="1" applyAlignment="1">
      <alignment/>
    </xf>
    <xf numFmtId="1" fontId="37" fillId="0" borderId="42" xfId="0" applyNumberFormat="1" applyFont="1" applyFill="1" applyBorder="1" applyAlignment="1">
      <alignment/>
    </xf>
    <xf numFmtId="1" fontId="34" fillId="0" borderId="23" xfId="0" applyNumberFormat="1" applyFont="1" applyFill="1" applyBorder="1" applyAlignment="1">
      <alignment/>
    </xf>
    <xf numFmtId="0" fontId="33" fillId="0" borderId="31" xfId="0" applyFont="1" applyFill="1" applyBorder="1" applyAlignment="1">
      <alignment horizontal="left"/>
    </xf>
    <xf numFmtId="0" fontId="33" fillId="0" borderId="60" xfId="0" applyFont="1" applyFill="1" applyBorder="1" applyAlignment="1">
      <alignment/>
    </xf>
    <xf numFmtId="1" fontId="34" fillId="0" borderId="20" xfId="0" applyNumberFormat="1" applyFont="1" applyFill="1" applyBorder="1" applyAlignment="1">
      <alignment/>
    </xf>
    <xf numFmtId="1" fontId="34" fillId="0" borderId="56" xfId="0" applyNumberFormat="1" applyFont="1" applyFill="1" applyBorder="1" applyAlignment="1">
      <alignment/>
    </xf>
    <xf numFmtId="1" fontId="37" fillId="0" borderId="20" xfId="0" applyNumberFormat="1" applyFont="1" applyFill="1" applyBorder="1" applyAlignment="1">
      <alignment/>
    </xf>
    <xf numFmtId="1" fontId="37" fillId="0" borderId="57" xfId="0" applyNumberFormat="1" applyFont="1" applyFill="1" applyBorder="1" applyAlignment="1">
      <alignment/>
    </xf>
    <xf numFmtId="1" fontId="37" fillId="0" borderId="58" xfId="0" applyNumberFormat="1" applyFont="1" applyFill="1" applyBorder="1" applyAlignment="1">
      <alignment/>
    </xf>
    <xf numFmtId="1" fontId="37" fillId="0" borderId="59" xfId="0" applyNumberFormat="1" applyFont="1" applyFill="1" applyBorder="1" applyAlignment="1">
      <alignment/>
    </xf>
    <xf numFmtId="1" fontId="34" fillId="0" borderId="65" xfId="0" applyNumberFormat="1" applyFont="1" applyFill="1" applyBorder="1" applyAlignment="1">
      <alignment/>
    </xf>
    <xf numFmtId="1" fontId="34" fillId="6" borderId="29" xfId="0" applyNumberFormat="1" applyFont="1" applyFill="1" applyBorder="1" applyAlignment="1">
      <alignment/>
    </xf>
    <xf numFmtId="1" fontId="37" fillId="6" borderId="28" xfId="0" applyNumberFormat="1" applyFont="1" applyFill="1" applyBorder="1" applyAlignment="1">
      <alignment/>
    </xf>
    <xf numFmtId="1" fontId="37" fillId="6" borderId="30" xfId="0" applyNumberFormat="1" applyFont="1" applyFill="1" applyBorder="1" applyAlignment="1">
      <alignment/>
    </xf>
    <xf numFmtId="1" fontId="37" fillId="6" borderId="26" xfId="0" applyNumberFormat="1" applyFont="1" applyFill="1" applyBorder="1" applyAlignment="1">
      <alignment/>
    </xf>
    <xf numFmtId="1" fontId="34" fillId="6" borderId="28" xfId="0" applyNumberFormat="1" applyFont="1" applyFill="1" applyBorder="1" applyAlignment="1">
      <alignment/>
    </xf>
    <xf numFmtId="0" fontId="37" fillId="0" borderId="0" xfId="0" applyFont="1" applyBorder="1" applyAlignment="1">
      <alignment horizontal="left"/>
    </xf>
    <xf numFmtId="1" fontId="34" fillId="0" borderId="0" xfId="0" applyNumberFormat="1" applyFont="1" applyBorder="1" applyAlignment="1">
      <alignment/>
    </xf>
    <xf numFmtId="1" fontId="37" fillId="0" borderId="0" xfId="0" applyNumberFormat="1" applyFont="1" applyBorder="1" applyAlignment="1">
      <alignment/>
    </xf>
    <xf numFmtId="0" fontId="33" fillId="0" borderId="0" xfId="0" applyFont="1" applyBorder="1" applyAlignment="1">
      <alignment horizontal="left"/>
    </xf>
    <xf numFmtId="1" fontId="33" fillId="0" borderId="0" xfId="0" applyNumberFormat="1" applyFont="1" applyBorder="1" applyAlignment="1">
      <alignment/>
    </xf>
    <xf numFmtId="3" fontId="32" fillId="0" borderId="0" xfId="93" applyNumberFormat="1" applyFont="1" applyAlignment="1">
      <alignment vertical="center" wrapText="1"/>
      <protection/>
    </xf>
    <xf numFmtId="3" fontId="32" fillId="0" borderId="0" xfId="93" applyNumberFormat="1" applyFont="1" applyAlignment="1">
      <alignment vertical="center"/>
      <protection/>
    </xf>
    <xf numFmtId="0" fontId="32" fillId="0" borderId="0" xfId="93" applyFont="1">
      <alignment/>
      <protection/>
    </xf>
    <xf numFmtId="3" fontId="23" fillId="0" borderId="15" xfId="93" applyNumberFormat="1" applyFont="1" applyFill="1" applyBorder="1" applyAlignment="1">
      <alignment horizontal="center" vertical="center" wrapText="1"/>
      <protection/>
    </xf>
    <xf numFmtId="3" fontId="23" fillId="0" borderId="16" xfId="93" applyNumberFormat="1" applyFont="1" applyFill="1" applyBorder="1" applyAlignment="1">
      <alignment horizontal="center" vertical="center" wrapText="1"/>
      <protection/>
    </xf>
    <xf numFmtId="3" fontId="23" fillId="0" borderId="0" xfId="93" applyNumberFormat="1" applyFont="1" applyFill="1" applyBorder="1" applyAlignment="1">
      <alignment vertical="center" wrapText="1"/>
      <protection/>
    </xf>
    <xf numFmtId="3" fontId="32" fillId="0" borderId="0" xfId="93" applyNumberFormat="1" applyFont="1" applyFill="1" applyAlignment="1">
      <alignment vertical="center"/>
      <protection/>
    </xf>
    <xf numFmtId="0" fontId="32" fillId="0" borderId="0" xfId="93" applyFont="1" applyFill="1">
      <alignment/>
      <protection/>
    </xf>
    <xf numFmtId="3" fontId="38" fillId="0" borderId="22" xfId="93" applyNumberFormat="1" applyFont="1" applyFill="1" applyBorder="1" applyAlignment="1">
      <alignment vertical="center" wrapText="1"/>
      <protection/>
    </xf>
    <xf numFmtId="3" fontId="38" fillId="0" borderId="41" xfId="93" applyNumberFormat="1" applyFont="1" applyFill="1" applyBorder="1" applyAlignment="1">
      <alignment vertical="center" wrapText="1"/>
      <protection/>
    </xf>
    <xf numFmtId="3" fontId="39" fillId="0" borderId="22" xfId="93" applyNumberFormat="1" applyFont="1" applyFill="1" applyBorder="1" applyAlignment="1">
      <alignment vertical="center" wrapText="1"/>
      <protection/>
    </xf>
    <xf numFmtId="3" fontId="38" fillId="0" borderId="41" xfId="93" applyNumberFormat="1" applyFont="1" applyFill="1" applyBorder="1" applyAlignment="1">
      <alignment vertical="center"/>
      <protection/>
    </xf>
    <xf numFmtId="3" fontId="38" fillId="0" borderId="22" xfId="93" applyNumberFormat="1" applyFont="1" applyFill="1" applyBorder="1" applyAlignment="1">
      <alignment vertical="center"/>
      <protection/>
    </xf>
    <xf numFmtId="3" fontId="38" fillId="0" borderId="0" xfId="93" applyNumberFormat="1" applyFont="1" applyFill="1" applyBorder="1" applyAlignment="1">
      <alignment vertical="center"/>
      <protection/>
    </xf>
    <xf numFmtId="3" fontId="38" fillId="0" borderId="21" xfId="93" applyNumberFormat="1" applyFont="1" applyFill="1" applyBorder="1" applyAlignment="1">
      <alignment vertical="center" wrapText="1"/>
      <protection/>
    </xf>
    <xf numFmtId="3" fontId="39" fillId="0" borderId="41" xfId="93" applyNumberFormat="1" applyFont="1" applyFill="1" applyBorder="1" applyAlignment="1">
      <alignment vertical="center" wrapText="1"/>
      <protection/>
    </xf>
    <xf numFmtId="3" fontId="38" fillId="0" borderId="21" xfId="93" applyNumberFormat="1" applyFont="1" applyFill="1" applyBorder="1" applyAlignment="1">
      <alignment vertical="center"/>
      <protection/>
    </xf>
    <xf numFmtId="3" fontId="29" fillId="0" borderId="22" xfId="93" applyNumberFormat="1" applyFont="1" applyBorder="1" applyAlignment="1">
      <alignment vertical="center"/>
      <protection/>
    </xf>
    <xf numFmtId="3" fontId="29" fillId="0" borderId="0" xfId="93" applyNumberFormat="1" applyFont="1" applyAlignment="1">
      <alignment vertical="center"/>
      <protection/>
    </xf>
    <xf numFmtId="0" fontId="29" fillId="0" borderId="0" xfId="93" applyFont="1">
      <alignment/>
      <protection/>
    </xf>
    <xf numFmtId="3" fontId="25" fillId="0" borderId="12" xfId="93" applyNumberFormat="1" applyFont="1" applyFill="1" applyBorder="1" applyAlignment="1">
      <alignment vertical="center" wrapText="1"/>
      <protection/>
    </xf>
    <xf numFmtId="3" fontId="25" fillId="0" borderId="44" xfId="93" applyNumberFormat="1" applyFont="1" applyFill="1" applyBorder="1" applyAlignment="1">
      <alignment vertical="center" wrapText="1"/>
      <protection/>
    </xf>
    <xf numFmtId="3" fontId="40" fillId="0" borderId="12" xfId="93" applyNumberFormat="1" applyFont="1" applyFill="1" applyBorder="1" applyAlignment="1">
      <alignment vertical="center" wrapText="1"/>
      <protection/>
    </xf>
    <xf numFmtId="3" fontId="25" fillId="0" borderId="44" xfId="93" applyNumberFormat="1" applyFont="1" applyFill="1" applyBorder="1" applyAlignment="1">
      <alignment vertical="center"/>
      <protection/>
    </xf>
    <xf numFmtId="3" fontId="25" fillId="0" borderId="12" xfId="93" applyNumberFormat="1" applyFont="1" applyFill="1" applyBorder="1" applyAlignment="1">
      <alignment vertical="center"/>
      <protection/>
    </xf>
    <xf numFmtId="3" fontId="25" fillId="0" borderId="0" xfId="93" applyNumberFormat="1" applyFont="1" applyFill="1" applyBorder="1" applyAlignment="1">
      <alignment vertical="center"/>
      <protection/>
    </xf>
    <xf numFmtId="3" fontId="25" fillId="0" borderId="18" xfId="93" applyNumberFormat="1" applyFont="1" applyFill="1" applyBorder="1" applyAlignment="1">
      <alignment vertical="center" wrapText="1"/>
      <protection/>
    </xf>
    <xf numFmtId="3" fontId="40" fillId="0" borderId="44" xfId="93" applyNumberFormat="1" applyFont="1" applyFill="1" applyBorder="1" applyAlignment="1">
      <alignment vertical="center" wrapText="1"/>
      <protection/>
    </xf>
    <xf numFmtId="3" fontId="25" fillId="0" borderId="18" xfId="93" applyNumberFormat="1" applyFont="1" applyFill="1" applyBorder="1" applyAlignment="1">
      <alignment vertical="center"/>
      <protection/>
    </xf>
    <xf numFmtId="3" fontId="25" fillId="0" borderId="13" xfId="93" applyNumberFormat="1" applyFont="1" applyFill="1" applyBorder="1" applyAlignment="1">
      <alignment vertical="center" wrapText="1"/>
      <protection/>
    </xf>
    <xf numFmtId="3" fontId="25" fillId="0" borderId="46" xfId="93" applyNumberFormat="1" applyFont="1" applyFill="1" applyBorder="1" applyAlignment="1">
      <alignment vertical="center" wrapText="1"/>
      <protection/>
    </xf>
    <xf numFmtId="3" fontId="40" fillId="0" borderId="13" xfId="93" applyNumberFormat="1" applyFont="1" applyFill="1" applyBorder="1" applyAlignment="1">
      <alignment vertical="center" wrapText="1"/>
      <protection/>
    </xf>
    <xf numFmtId="3" fontId="25" fillId="0" borderId="46" xfId="93" applyNumberFormat="1" applyFont="1" applyFill="1" applyBorder="1" applyAlignment="1">
      <alignment vertical="center"/>
      <protection/>
    </xf>
    <xf numFmtId="3" fontId="25" fillId="0" borderId="44" xfId="93" applyNumberFormat="1" applyFont="1" applyFill="1" applyBorder="1">
      <alignment/>
      <protection/>
    </xf>
    <xf numFmtId="3" fontId="25" fillId="0" borderId="12" xfId="93" applyNumberFormat="1" applyFont="1" applyFill="1" applyBorder="1">
      <alignment/>
      <protection/>
    </xf>
    <xf numFmtId="3" fontId="38" fillId="0" borderId="12" xfId="93" applyNumberFormat="1" applyFont="1" applyFill="1" applyBorder="1" applyAlignment="1">
      <alignment vertical="center" wrapText="1"/>
      <protection/>
    </xf>
    <xf numFmtId="3" fontId="38" fillId="0" borderId="44" xfId="93" applyNumberFormat="1" applyFont="1" applyFill="1" applyBorder="1" applyAlignment="1">
      <alignment vertical="center" wrapText="1"/>
      <protection/>
    </xf>
    <xf numFmtId="3" fontId="39" fillId="0" borderId="12" xfId="93" applyNumberFormat="1" applyFont="1" applyFill="1" applyBorder="1" applyAlignment="1">
      <alignment vertical="center" wrapText="1"/>
      <protection/>
    </xf>
    <xf numFmtId="3" fontId="38" fillId="0" borderId="18" xfId="93" applyNumberFormat="1" applyFont="1" applyFill="1" applyBorder="1" applyAlignment="1">
      <alignment vertical="center" wrapText="1"/>
      <protection/>
    </xf>
    <xf numFmtId="3" fontId="39" fillId="0" borderId="44" xfId="93" applyNumberFormat="1" applyFont="1" applyFill="1" applyBorder="1" applyAlignment="1">
      <alignment vertical="center" wrapText="1"/>
      <protection/>
    </xf>
    <xf numFmtId="3" fontId="25" fillId="0" borderId="44" xfId="93" applyNumberFormat="1" applyFont="1" applyFill="1" applyBorder="1" applyAlignment="1">
      <alignment horizontal="right" vertical="center"/>
      <protection/>
    </xf>
    <xf numFmtId="3" fontId="25" fillId="0" borderId="12" xfId="93" applyNumberFormat="1" applyFont="1" applyFill="1" applyBorder="1" applyAlignment="1">
      <alignment horizontal="right" vertical="center"/>
      <protection/>
    </xf>
    <xf numFmtId="3" fontId="38" fillId="0" borderId="24" xfId="93" applyNumberFormat="1" applyFont="1" applyFill="1" applyBorder="1" applyAlignment="1">
      <alignment horizontal="left" vertical="center" wrapText="1"/>
      <protection/>
    </xf>
    <xf numFmtId="3" fontId="38" fillId="0" borderId="51" xfId="93" applyNumberFormat="1" applyFont="1" applyFill="1" applyBorder="1" applyAlignment="1">
      <alignment vertical="center"/>
      <protection/>
    </xf>
    <xf numFmtId="3" fontId="39" fillId="0" borderId="11" xfId="93" applyNumberFormat="1" applyFont="1" applyFill="1" applyBorder="1" applyAlignment="1">
      <alignment vertical="center"/>
      <protection/>
    </xf>
    <xf numFmtId="3" fontId="38" fillId="0" borderId="12" xfId="93" applyNumberFormat="1" applyFont="1" applyFill="1" applyBorder="1" applyAlignment="1">
      <alignment vertical="center"/>
      <protection/>
    </xf>
    <xf numFmtId="3" fontId="25" fillId="0" borderId="18" xfId="93" applyNumberFormat="1" applyFont="1" applyFill="1" applyBorder="1" applyAlignment="1">
      <alignment horizontal="right" vertical="center"/>
      <protection/>
    </xf>
    <xf numFmtId="3" fontId="25" fillId="0" borderId="20" xfId="93" applyNumberFormat="1" applyFont="1" applyFill="1" applyBorder="1" applyAlignment="1">
      <alignment vertical="center" wrapText="1"/>
      <protection/>
    </xf>
    <xf numFmtId="3" fontId="25" fillId="0" borderId="56" xfId="93" applyNumberFormat="1" applyFont="1" applyFill="1" applyBorder="1" applyAlignment="1">
      <alignment vertical="center" wrapText="1"/>
      <protection/>
    </xf>
    <xf numFmtId="3" fontId="40" fillId="0" borderId="20" xfId="93" applyNumberFormat="1" applyFont="1" applyFill="1" applyBorder="1" applyAlignment="1">
      <alignment vertical="center" wrapText="1"/>
      <protection/>
    </xf>
    <xf numFmtId="3" fontId="25" fillId="0" borderId="60" xfId="93" applyNumberFormat="1" applyFont="1" applyFill="1" applyBorder="1" applyAlignment="1">
      <alignment vertical="center" wrapText="1"/>
      <protection/>
    </xf>
    <xf numFmtId="3" fontId="40" fillId="0" borderId="56" xfId="93" applyNumberFormat="1" applyFont="1" applyFill="1" applyBorder="1" applyAlignment="1">
      <alignment vertical="center" wrapText="1"/>
      <protection/>
    </xf>
    <xf numFmtId="3" fontId="25" fillId="0" borderId="60" xfId="93" applyNumberFormat="1" applyFont="1" applyFill="1" applyBorder="1" applyAlignment="1">
      <alignment vertical="center"/>
      <protection/>
    </xf>
    <xf numFmtId="3" fontId="32" fillId="0" borderId="13" xfId="93" applyNumberFormat="1" applyFont="1" applyBorder="1" applyAlignment="1">
      <alignment vertical="center"/>
      <protection/>
    </xf>
    <xf numFmtId="3" fontId="38" fillId="0" borderId="29" xfId="93" applyNumberFormat="1" applyFont="1" applyFill="1" applyBorder="1" applyAlignment="1">
      <alignment vertical="center" wrapText="1"/>
      <protection/>
    </xf>
    <xf numFmtId="3" fontId="38" fillId="0" borderId="28" xfId="93" applyNumberFormat="1" applyFont="1" applyFill="1" applyBorder="1" applyAlignment="1">
      <alignment vertical="center"/>
      <protection/>
    </xf>
    <xf numFmtId="3" fontId="39" fillId="0" borderId="28" xfId="93" applyNumberFormat="1" applyFont="1" applyFill="1" applyBorder="1" applyAlignment="1">
      <alignment vertical="center"/>
      <protection/>
    </xf>
    <xf numFmtId="3" fontId="38" fillId="0" borderId="29" xfId="93" applyNumberFormat="1" applyFont="1" applyFill="1" applyBorder="1" applyAlignment="1">
      <alignment vertical="center"/>
      <protection/>
    </xf>
    <xf numFmtId="3" fontId="38" fillId="0" borderId="10" xfId="93" applyNumberFormat="1" applyFont="1" applyFill="1" applyBorder="1" applyAlignment="1">
      <alignment vertical="center"/>
      <protection/>
    </xf>
    <xf numFmtId="3" fontId="38" fillId="0" borderId="28" xfId="93" applyNumberFormat="1" applyFont="1" applyFill="1" applyBorder="1" applyAlignment="1">
      <alignment vertical="center" wrapText="1"/>
      <protection/>
    </xf>
    <xf numFmtId="3" fontId="32" fillId="0" borderId="10" xfId="93" applyNumberFormat="1" applyFont="1" applyFill="1" applyBorder="1" applyAlignment="1">
      <alignment vertical="center"/>
      <protection/>
    </xf>
    <xf numFmtId="3" fontId="38" fillId="0" borderId="15" xfId="93" applyNumberFormat="1" applyFont="1" applyFill="1" applyBorder="1" applyAlignment="1">
      <alignment vertical="center" wrapText="1"/>
      <protection/>
    </xf>
    <xf numFmtId="3" fontId="39" fillId="0" borderId="10" xfId="93" applyNumberFormat="1" applyFont="1" applyFill="1" applyBorder="1" applyAlignment="1">
      <alignment vertical="center"/>
      <protection/>
    </xf>
    <xf numFmtId="3" fontId="38" fillId="0" borderId="15" xfId="93" applyNumberFormat="1" applyFont="1" applyFill="1" applyBorder="1" applyAlignment="1">
      <alignment vertical="center"/>
      <protection/>
    </xf>
    <xf numFmtId="3" fontId="38" fillId="0" borderId="10" xfId="93" applyNumberFormat="1" applyFont="1" applyFill="1" applyBorder="1" applyAlignment="1">
      <alignment vertical="center" wrapText="1"/>
      <protection/>
    </xf>
    <xf numFmtId="3" fontId="39" fillId="0" borderId="10" xfId="93" applyNumberFormat="1" applyFont="1" applyFill="1" applyBorder="1" applyAlignment="1">
      <alignment vertical="center" wrapText="1"/>
      <protection/>
    </xf>
    <xf numFmtId="3" fontId="32" fillId="0" borderId="28" xfId="93" applyNumberFormat="1" applyFont="1" applyFill="1" applyBorder="1" applyAlignment="1">
      <alignment vertical="center"/>
      <protection/>
    </xf>
    <xf numFmtId="3" fontId="32" fillId="0" borderId="0" xfId="93" applyNumberFormat="1" applyFont="1" applyBorder="1" applyAlignment="1">
      <alignment vertical="center" wrapText="1"/>
      <protection/>
    </xf>
    <xf numFmtId="3" fontId="32" fillId="0" borderId="0" xfId="93" applyNumberFormat="1" applyFont="1" applyBorder="1" applyAlignment="1">
      <alignment vertical="center"/>
      <protection/>
    </xf>
    <xf numFmtId="0" fontId="22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1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3" fillId="0" borderId="10" xfId="0" applyFont="1" applyBorder="1" applyAlignment="1">
      <alignment vertical="center" wrapText="1"/>
    </xf>
    <xf numFmtId="0" fontId="44" fillId="0" borderId="28" xfId="0" applyFont="1" applyBorder="1" applyAlignment="1">
      <alignment/>
    </xf>
    <xf numFmtId="0" fontId="43" fillId="0" borderId="28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6" xfId="0" applyFont="1" applyBorder="1" applyAlignment="1">
      <alignment horizontal="center"/>
    </xf>
    <xf numFmtId="0" fontId="4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right"/>
    </xf>
    <xf numFmtId="0" fontId="46" fillId="0" borderId="11" xfId="0" applyFont="1" applyBorder="1" applyAlignment="1">
      <alignment/>
    </xf>
    <xf numFmtId="0" fontId="46" fillId="0" borderId="32" xfId="0" applyFont="1" applyBorder="1" applyAlignment="1">
      <alignment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right"/>
    </xf>
    <xf numFmtId="0" fontId="46" fillId="0" borderId="12" xfId="0" applyFont="1" applyBorder="1" applyAlignment="1">
      <alignment/>
    </xf>
    <xf numFmtId="0" fontId="46" fillId="0" borderId="33" xfId="0" applyFont="1" applyBorder="1" applyAlignment="1">
      <alignment/>
    </xf>
    <xf numFmtId="0" fontId="46" fillId="0" borderId="13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right"/>
    </xf>
    <xf numFmtId="0" fontId="46" fillId="0" borderId="13" xfId="0" applyFont="1" applyBorder="1" applyAlignment="1">
      <alignment/>
    </xf>
    <xf numFmtId="0" fontId="46" fillId="0" borderId="25" xfId="0" applyFont="1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right"/>
    </xf>
    <xf numFmtId="49" fontId="46" fillId="0" borderId="11" xfId="0" applyNumberFormat="1" applyFont="1" applyBorder="1" applyAlignment="1">
      <alignment horizontal="left" vertical="center" wrapText="1"/>
    </xf>
    <xf numFmtId="49" fontId="46" fillId="0" borderId="12" xfId="0" applyNumberFormat="1" applyFont="1" applyBorder="1" applyAlignment="1">
      <alignment horizontal="left" vertical="center" wrapText="1"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44" fillId="0" borderId="3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44" fillId="0" borderId="3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44" fillId="0" borderId="25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 horizontal="right" vertical="center"/>
    </xf>
    <xf numFmtId="0" fontId="44" fillId="0" borderId="12" xfId="0" applyFont="1" applyBorder="1" applyAlignment="1">
      <alignment vertical="center"/>
    </xf>
    <xf numFmtId="0" fontId="44" fillId="0" borderId="33" xfId="0" applyFont="1" applyBorder="1" applyAlignment="1">
      <alignment vertical="center"/>
    </xf>
    <xf numFmtId="49" fontId="47" fillId="0" borderId="12" xfId="0" applyNumberFormat="1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43" fillId="0" borderId="10" xfId="0" applyFont="1" applyBorder="1" applyAlignment="1">
      <alignment vertical="center"/>
    </xf>
    <xf numFmtId="0" fontId="0" fillId="0" borderId="28" xfId="0" applyFont="1" applyBorder="1" applyAlignment="1">
      <alignment horizontal="right"/>
    </xf>
    <xf numFmtId="0" fontId="22" fillId="0" borderId="0" xfId="0" applyFont="1" applyAlignment="1">
      <alignment horizontal="left"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0" fontId="43" fillId="0" borderId="15" xfId="0" applyFont="1" applyBorder="1" applyAlignment="1">
      <alignment horizontal="center"/>
    </xf>
    <xf numFmtId="0" fontId="46" fillId="0" borderId="17" xfId="0" applyFont="1" applyBorder="1" applyAlignment="1">
      <alignment/>
    </xf>
    <xf numFmtId="0" fontId="46" fillId="0" borderId="19" xfId="0" applyFont="1" applyBorder="1" applyAlignment="1">
      <alignment/>
    </xf>
    <xf numFmtId="0" fontId="45" fillId="0" borderId="15" xfId="0" applyFont="1" applyBorder="1" applyAlignment="1">
      <alignment/>
    </xf>
    <xf numFmtId="49" fontId="46" fillId="0" borderId="18" xfId="0" applyNumberFormat="1" applyFont="1" applyBorder="1" applyAlignment="1">
      <alignment/>
    </xf>
    <xf numFmtId="49" fontId="46" fillId="0" borderId="19" xfId="0" applyNumberFormat="1" applyFont="1" applyBorder="1" applyAlignment="1">
      <alignment/>
    </xf>
    <xf numFmtId="0" fontId="46" fillId="0" borderId="18" xfId="0" applyFont="1" applyBorder="1" applyAlignment="1">
      <alignment/>
    </xf>
    <xf numFmtId="0" fontId="44" fillId="0" borderId="24" xfId="0" applyFont="1" applyBorder="1" applyAlignment="1">
      <alignment/>
    </xf>
    <xf numFmtId="0" fontId="45" fillId="0" borderId="29" xfId="0" applyFont="1" applyBorder="1" applyAlignment="1">
      <alignment/>
    </xf>
    <xf numFmtId="0" fontId="17" fillId="0" borderId="0" xfId="96" applyAlignment="1">
      <alignment vertical="center"/>
      <protection/>
    </xf>
    <xf numFmtId="0" fontId="48" fillId="0" borderId="61" xfId="96" applyFont="1" applyFill="1" applyBorder="1" applyAlignment="1">
      <alignment horizontal="center" vertical="center"/>
      <protection/>
    </xf>
    <xf numFmtId="0" fontId="18" fillId="0" borderId="61" xfId="93" applyFont="1" applyFill="1" applyBorder="1" applyAlignment="1">
      <alignment vertical="center"/>
      <protection/>
    </xf>
    <xf numFmtId="0" fontId="18" fillId="0" borderId="0" xfId="93" applyFont="1" applyFill="1" applyBorder="1" applyAlignment="1">
      <alignment vertical="center"/>
      <protection/>
    </xf>
    <xf numFmtId="0" fontId="17" fillId="0" borderId="0" xfId="96" applyAlignment="1">
      <alignment vertical="top"/>
      <protection/>
    </xf>
    <xf numFmtId="0" fontId="25" fillId="0" borderId="66" xfId="96" applyFont="1" applyFill="1" applyBorder="1" applyAlignment="1">
      <alignment vertical="center"/>
      <protection/>
    </xf>
    <xf numFmtId="0" fontId="25" fillId="0" borderId="42" xfId="96" applyFont="1" applyFill="1" applyBorder="1" applyAlignment="1">
      <alignment vertical="center"/>
      <protection/>
    </xf>
    <xf numFmtId="0" fontId="25" fillId="0" borderId="22" xfId="96" applyFont="1" applyFill="1" applyBorder="1" applyAlignment="1">
      <alignment vertical="center"/>
      <protection/>
    </xf>
    <xf numFmtId="0" fontId="25" fillId="0" borderId="41" xfId="96" applyFont="1" applyFill="1" applyBorder="1" applyAlignment="1">
      <alignment vertical="center"/>
      <protection/>
    </xf>
    <xf numFmtId="0" fontId="25" fillId="0" borderId="53" xfId="96" applyFont="1" applyFill="1" applyBorder="1" applyAlignment="1">
      <alignment vertical="center"/>
      <protection/>
    </xf>
    <xf numFmtId="0" fontId="25" fillId="0" borderId="67" xfId="96" applyFont="1" applyFill="1" applyBorder="1" applyAlignment="1">
      <alignment horizontal="center" vertical="center"/>
      <protection/>
    </xf>
    <xf numFmtId="0" fontId="25" fillId="0" borderId="45" xfId="96" applyFont="1" applyFill="1" applyBorder="1" applyAlignment="1">
      <alignment horizontal="center" vertical="center"/>
      <protection/>
    </xf>
    <xf numFmtId="0" fontId="25" fillId="0" borderId="12" xfId="96" applyFont="1" applyFill="1" applyBorder="1" applyAlignment="1">
      <alignment vertical="center"/>
      <protection/>
    </xf>
    <xf numFmtId="0" fontId="25" fillId="0" borderId="44" xfId="96" applyFont="1" applyFill="1" applyBorder="1" applyAlignment="1">
      <alignment vertical="center"/>
      <protection/>
    </xf>
    <xf numFmtId="3" fontId="25" fillId="0" borderId="67" xfId="96" applyNumberFormat="1" applyFont="1" applyFill="1" applyBorder="1" applyAlignment="1">
      <alignment vertical="center"/>
      <protection/>
    </xf>
    <xf numFmtId="3" fontId="25" fillId="0" borderId="14" xfId="96" applyNumberFormat="1" applyFont="1" applyFill="1" applyBorder="1" applyAlignment="1">
      <alignment vertical="center"/>
      <protection/>
    </xf>
    <xf numFmtId="0" fontId="25" fillId="0" borderId="14" xfId="96" applyFont="1" applyFill="1" applyBorder="1" applyAlignment="1">
      <alignment vertical="center"/>
      <protection/>
    </xf>
    <xf numFmtId="0" fontId="25" fillId="0" borderId="45" xfId="96" applyFont="1" applyFill="1" applyBorder="1" applyAlignment="1">
      <alignment vertical="center"/>
      <protection/>
    </xf>
    <xf numFmtId="3" fontId="25" fillId="0" borderId="14" xfId="96" applyNumberFormat="1" applyFont="1" applyFill="1" applyBorder="1" applyAlignment="1">
      <alignment vertical="center" wrapText="1"/>
      <protection/>
    </xf>
    <xf numFmtId="3" fontId="25" fillId="0" borderId="45" xfId="96" applyNumberFormat="1" applyFont="1" applyFill="1" applyBorder="1" applyAlignment="1">
      <alignment vertical="center"/>
      <protection/>
    </xf>
    <xf numFmtId="0" fontId="25" fillId="0" borderId="13" xfId="96" applyFont="1" applyFill="1" applyBorder="1" applyAlignment="1">
      <alignment vertical="center"/>
      <protection/>
    </xf>
    <xf numFmtId="0" fontId="38" fillId="0" borderId="67" xfId="96" applyFont="1" applyFill="1" applyBorder="1" applyAlignment="1">
      <alignment horizontal="center" vertical="center"/>
      <protection/>
    </xf>
    <xf numFmtId="0" fontId="38" fillId="0" borderId="45" xfId="96" applyFont="1" applyFill="1" applyBorder="1" applyAlignment="1">
      <alignment horizontal="center" vertical="center"/>
      <protection/>
    </xf>
    <xf numFmtId="3" fontId="38" fillId="0" borderId="67" xfId="96" applyNumberFormat="1" applyFont="1" applyFill="1" applyBorder="1" applyAlignment="1">
      <alignment vertical="center"/>
      <protection/>
    </xf>
    <xf numFmtId="3" fontId="38" fillId="0" borderId="14" xfId="96" applyNumberFormat="1" applyFont="1" applyFill="1" applyBorder="1" applyAlignment="1">
      <alignment vertical="center"/>
      <protection/>
    </xf>
    <xf numFmtId="3" fontId="38" fillId="0" borderId="45" xfId="96" applyNumberFormat="1" applyFont="1" applyFill="1" applyBorder="1" applyAlignment="1">
      <alignment vertical="center"/>
      <protection/>
    </xf>
    <xf numFmtId="0" fontId="25" fillId="0" borderId="11" xfId="96" applyFont="1" applyFill="1" applyBorder="1" applyAlignment="1">
      <alignment vertical="center"/>
      <protection/>
    </xf>
    <xf numFmtId="0" fontId="38" fillId="0" borderId="68" xfId="96" applyFont="1" applyFill="1" applyBorder="1" applyAlignment="1">
      <alignment horizontal="center" vertical="center"/>
      <protection/>
    </xf>
    <xf numFmtId="0" fontId="38" fillId="0" borderId="47" xfId="96" applyFont="1" applyFill="1" applyBorder="1" applyAlignment="1">
      <alignment horizontal="center" vertical="center"/>
      <protection/>
    </xf>
    <xf numFmtId="0" fontId="25" fillId="0" borderId="46" xfId="96" applyFont="1" applyFill="1" applyBorder="1" applyAlignment="1">
      <alignment vertical="center"/>
      <protection/>
    </xf>
    <xf numFmtId="3" fontId="25" fillId="0" borderId="68" xfId="96" applyNumberFormat="1" applyFont="1" applyFill="1" applyBorder="1" applyAlignment="1">
      <alignment vertical="center"/>
      <protection/>
    </xf>
    <xf numFmtId="3" fontId="38" fillId="0" borderId="49" xfId="96" applyNumberFormat="1" applyFont="1" applyFill="1" applyBorder="1" applyAlignment="1">
      <alignment vertical="center"/>
      <protection/>
    </xf>
    <xf numFmtId="3" fontId="25" fillId="0" borderId="49" xfId="96" applyNumberFormat="1" applyFont="1" applyFill="1" applyBorder="1" applyAlignment="1">
      <alignment vertical="center"/>
      <protection/>
    </xf>
    <xf numFmtId="3" fontId="25" fillId="0" borderId="47" xfId="96" applyNumberFormat="1" applyFont="1" applyFill="1" applyBorder="1" applyAlignment="1">
      <alignment vertical="center"/>
      <protection/>
    </xf>
    <xf numFmtId="0" fontId="38" fillId="0" borderId="69" xfId="96" applyFont="1" applyFill="1" applyBorder="1" applyAlignment="1">
      <alignment horizontal="center" vertical="center"/>
      <protection/>
    </xf>
    <xf numFmtId="0" fontId="38" fillId="0" borderId="59" xfId="96" applyFont="1" applyFill="1" applyBorder="1" applyAlignment="1">
      <alignment horizontal="center" vertical="center"/>
      <protection/>
    </xf>
    <xf numFmtId="0" fontId="25" fillId="0" borderId="20" xfId="96" applyFont="1" applyFill="1" applyBorder="1" applyAlignment="1">
      <alignment vertical="center"/>
      <protection/>
    </xf>
    <xf numFmtId="3" fontId="38" fillId="0" borderId="68" xfId="96" applyNumberFormat="1" applyFont="1" applyFill="1" applyBorder="1" applyAlignment="1">
      <alignment vertical="center"/>
      <protection/>
    </xf>
    <xf numFmtId="3" fontId="38" fillId="0" borderId="47" xfId="96" applyNumberFormat="1" applyFont="1" applyFill="1" applyBorder="1" applyAlignment="1">
      <alignment vertical="center"/>
      <protection/>
    </xf>
    <xf numFmtId="0" fontId="25" fillId="0" borderId="28" xfId="96" applyFont="1" applyFill="1" applyBorder="1" applyAlignment="1">
      <alignment vertical="center"/>
      <protection/>
    </xf>
    <xf numFmtId="0" fontId="50" fillId="0" borderId="55" xfId="96" applyFont="1" applyFill="1" applyBorder="1" applyAlignment="1">
      <alignment horizontal="center" vertical="center"/>
      <protection/>
    </xf>
    <xf numFmtId="0" fontId="50" fillId="0" borderId="43" xfId="96" applyFont="1" applyFill="1" applyBorder="1" applyAlignment="1">
      <alignment horizontal="center" vertical="center"/>
      <protection/>
    </xf>
    <xf numFmtId="0" fontId="23" fillId="0" borderId="28" xfId="96" applyFont="1" applyFill="1" applyBorder="1" applyAlignment="1">
      <alignment vertical="center" wrapText="1"/>
      <protection/>
    </xf>
    <xf numFmtId="0" fontId="23" fillId="0" borderId="10" xfId="96" applyFont="1" applyFill="1" applyBorder="1" applyAlignment="1">
      <alignment vertical="center" wrapText="1"/>
      <protection/>
    </xf>
    <xf numFmtId="0" fontId="23" fillId="0" borderId="30" xfId="96" applyFont="1" applyFill="1" applyBorder="1" applyAlignment="1">
      <alignment vertical="center" wrapText="1"/>
      <protection/>
    </xf>
    <xf numFmtId="3" fontId="23" fillId="0" borderId="70" xfId="96" applyNumberFormat="1" applyFont="1" applyFill="1" applyBorder="1" applyAlignment="1">
      <alignment vertical="center"/>
      <protection/>
    </xf>
    <xf numFmtId="3" fontId="23" fillId="0" borderId="10" xfId="96" applyNumberFormat="1" applyFont="1" applyFill="1" applyBorder="1" applyAlignment="1">
      <alignment vertical="center"/>
      <protection/>
    </xf>
    <xf numFmtId="0" fontId="38" fillId="0" borderId="14" xfId="96" applyFont="1" applyFill="1" applyBorder="1" applyAlignment="1">
      <alignment horizontal="center" vertical="center"/>
      <protection/>
    </xf>
    <xf numFmtId="0" fontId="25" fillId="0" borderId="24" xfId="96" applyFont="1" applyFill="1" applyBorder="1" applyAlignment="1">
      <alignment vertical="center"/>
      <protection/>
    </xf>
    <xf numFmtId="0" fontId="25" fillId="0" borderId="0" xfId="96" applyFont="1" applyFill="1" applyBorder="1" applyAlignment="1">
      <alignment vertical="center"/>
      <protection/>
    </xf>
    <xf numFmtId="3" fontId="23" fillId="0" borderId="71" xfId="96" applyNumberFormat="1" applyFont="1" applyFill="1" applyBorder="1" applyAlignment="1">
      <alignment vertical="center"/>
      <protection/>
    </xf>
    <xf numFmtId="3" fontId="23" fillId="0" borderId="72" xfId="96" applyNumberFormat="1" applyFont="1" applyFill="1" applyBorder="1" applyAlignment="1">
      <alignment vertical="center"/>
      <protection/>
    </xf>
    <xf numFmtId="0" fontId="23" fillId="0" borderId="10" xfId="96" applyFont="1" applyFill="1" applyBorder="1" applyAlignment="1">
      <alignment vertical="center"/>
      <protection/>
    </xf>
    <xf numFmtId="0" fontId="23" fillId="0" borderId="37" xfId="96" applyFont="1" applyFill="1" applyBorder="1" applyAlignment="1">
      <alignment vertical="center"/>
      <protection/>
    </xf>
    <xf numFmtId="3" fontId="48" fillId="0" borderId="70" xfId="96" applyNumberFormat="1" applyFont="1" applyBorder="1" applyAlignment="1">
      <alignment vertical="center"/>
      <protection/>
    </xf>
    <xf numFmtId="3" fontId="48" fillId="0" borderId="10" xfId="96" applyNumberFormat="1" applyFont="1" applyBorder="1" applyAlignment="1">
      <alignment vertical="center"/>
      <protection/>
    </xf>
    <xf numFmtId="0" fontId="51" fillId="0" borderId="0" xfId="96" applyFont="1" applyAlignment="1">
      <alignment vertical="center"/>
      <protection/>
    </xf>
    <xf numFmtId="3" fontId="17" fillId="0" borderId="0" xfId="96" applyNumberFormat="1" applyAlignment="1">
      <alignment vertical="center"/>
      <protection/>
    </xf>
    <xf numFmtId="0" fontId="17" fillId="0" borderId="0" xfId="96" applyFont="1" applyAlignment="1">
      <alignment vertical="center"/>
      <protection/>
    </xf>
    <xf numFmtId="3" fontId="17" fillId="0" borderId="0" xfId="96" applyNumberFormat="1" applyFont="1" applyAlignment="1">
      <alignment vertical="center"/>
      <protection/>
    </xf>
    <xf numFmtId="0" fontId="32" fillId="0" borderId="0" xfId="93" applyFont="1" applyAlignment="1">
      <alignment horizontal="center"/>
      <protection/>
    </xf>
    <xf numFmtId="0" fontId="32" fillId="0" borderId="0" xfId="93" applyFont="1" applyBorder="1">
      <alignment/>
      <protection/>
    </xf>
    <xf numFmtId="0" fontId="45" fillId="0" borderId="73" xfId="93" applyFont="1" applyFill="1" applyBorder="1">
      <alignment/>
      <protection/>
    </xf>
    <xf numFmtId="0" fontId="45" fillId="0" borderId="64" xfId="93" applyFont="1" applyFill="1" applyBorder="1">
      <alignment/>
      <protection/>
    </xf>
    <xf numFmtId="3" fontId="52" fillId="0" borderId="10" xfId="104" applyNumberFormat="1" applyFont="1" applyFill="1" applyBorder="1" applyAlignment="1">
      <alignment horizontal="center" vertical="center" wrapText="1"/>
      <protection/>
    </xf>
    <xf numFmtId="3" fontId="45" fillId="0" borderId="74" xfId="104" applyNumberFormat="1" applyFont="1" applyFill="1" applyBorder="1" applyAlignment="1">
      <alignment horizontal="center" vertical="top" wrapText="1"/>
      <protection/>
    </xf>
    <xf numFmtId="3" fontId="45" fillId="0" borderId="26" xfId="104" applyNumberFormat="1" applyFont="1" applyFill="1" applyBorder="1" applyAlignment="1">
      <alignment horizontal="center" vertical="top" wrapText="1"/>
      <protection/>
    </xf>
    <xf numFmtId="3" fontId="52" fillId="0" borderId="30" xfId="104" applyNumberFormat="1" applyFont="1" applyFill="1" applyBorder="1" applyAlignment="1">
      <alignment horizontal="center" vertical="center" wrapText="1"/>
      <protection/>
    </xf>
    <xf numFmtId="3" fontId="53" fillId="0" borderId="0" xfId="104" applyNumberFormat="1" applyFont="1" applyFill="1" applyAlignment="1">
      <alignment vertical="center"/>
      <protection/>
    </xf>
    <xf numFmtId="3" fontId="25" fillId="0" borderId="66" xfId="104" applyNumberFormat="1" applyFont="1" applyFill="1" applyBorder="1" applyAlignment="1">
      <alignment horizontal="center" vertical="center" wrapText="1"/>
      <protection/>
    </xf>
    <xf numFmtId="3" fontId="25" fillId="0" borderId="42" xfId="104" applyNumberFormat="1" applyFont="1" applyFill="1" applyBorder="1" applyAlignment="1">
      <alignment horizontal="center" vertical="center" wrapText="1"/>
      <protection/>
    </xf>
    <xf numFmtId="3" fontId="54" fillId="0" borderId="22" xfId="104" applyNumberFormat="1" applyFont="1" applyFill="1" applyBorder="1" applyAlignment="1">
      <alignment vertical="center"/>
      <protection/>
    </xf>
    <xf numFmtId="3" fontId="25" fillId="0" borderId="66" xfId="104" applyNumberFormat="1" applyFont="1" applyFill="1" applyBorder="1" applyAlignment="1">
      <alignment horizontal="right" vertical="center" wrapText="1"/>
      <protection/>
    </xf>
    <xf numFmtId="3" fontId="25" fillId="0" borderId="53" xfId="104" applyNumberFormat="1" applyFont="1" applyFill="1" applyBorder="1" applyAlignment="1">
      <alignment horizontal="right" vertical="center" wrapText="1"/>
      <protection/>
    </xf>
    <xf numFmtId="3" fontId="25" fillId="0" borderId="53" xfId="104" applyNumberFormat="1" applyFont="1" applyFill="1" applyBorder="1" applyAlignment="1">
      <alignment vertical="center" wrapText="1"/>
      <protection/>
    </xf>
    <xf numFmtId="3" fontId="25" fillId="0" borderId="75" xfId="104" applyNumberFormat="1" applyFont="1" applyFill="1" applyBorder="1" applyAlignment="1">
      <alignment vertical="center" wrapText="1"/>
      <protection/>
    </xf>
    <xf numFmtId="3" fontId="23" fillId="0" borderId="22" xfId="104" applyNumberFormat="1" applyFont="1" applyFill="1" applyBorder="1" applyAlignment="1">
      <alignment vertical="center" wrapText="1"/>
      <protection/>
    </xf>
    <xf numFmtId="3" fontId="25" fillId="0" borderId="67" xfId="104" applyNumberFormat="1" applyFont="1" applyFill="1" applyBorder="1" applyAlignment="1">
      <alignment horizontal="center" vertical="center" wrapText="1"/>
      <protection/>
    </xf>
    <xf numFmtId="3" fontId="25" fillId="0" borderId="45" xfId="104" applyNumberFormat="1" applyFont="1" applyFill="1" applyBorder="1" applyAlignment="1">
      <alignment horizontal="center" vertical="center" wrapText="1"/>
      <protection/>
    </xf>
    <xf numFmtId="3" fontId="54" fillId="0" borderId="12" xfId="104" applyNumberFormat="1" applyFont="1" applyFill="1" applyBorder="1" applyAlignment="1">
      <alignment vertical="center"/>
      <protection/>
    </xf>
    <xf numFmtId="3" fontId="25" fillId="0" borderId="12" xfId="104" applyNumberFormat="1" applyFont="1" applyFill="1" applyBorder="1" applyAlignment="1">
      <alignment vertical="center"/>
      <protection/>
    </xf>
    <xf numFmtId="3" fontId="25" fillId="0" borderId="67" xfId="104" applyNumberFormat="1" applyFont="1" applyFill="1" applyBorder="1" applyAlignment="1">
      <alignment horizontal="right" vertical="center" wrapText="1"/>
      <protection/>
    </xf>
    <xf numFmtId="3" fontId="25" fillId="0" borderId="14" xfId="104" applyNumberFormat="1" applyFont="1" applyFill="1" applyBorder="1" applyAlignment="1">
      <alignment horizontal="right" vertical="center" wrapText="1"/>
      <protection/>
    </xf>
    <xf numFmtId="3" fontId="25" fillId="0" borderId="14" xfId="104" applyNumberFormat="1" applyFont="1" applyFill="1" applyBorder="1" applyAlignment="1">
      <alignment vertical="center" wrapText="1"/>
      <protection/>
    </xf>
    <xf numFmtId="3" fontId="25" fillId="0" borderId="76" xfId="104" applyNumberFormat="1" applyFont="1" applyFill="1" applyBorder="1" applyAlignment="1">
      <alignment vertical="center" wrapText="1"/>
      <protection/>
    </xf>
    <xf numFmtId="3" fontId="23" fillId="0" borderId="12" xfId="104" applyNumberFormat="1" applyFont="1" applyFill="1" applyBorder="1" applyAlignment="1">
      <alignment vertical="center" wrapText="1"/>
      <protection/>
    </xf>
    <xf numFmtId="3" fontId="54" fillId="0" borderId="12" xfId="104" applyNumberFormat="1" applyFont="1" applyFill="1" applyBorder="1" applyAlignment="1">
      <alignment horizontal="left" vertical="center" wrapText="1"/>
      <protection/>
    </xf>
    <xf numFmtId="3" fontId="54" fillId="0" borderId="12" xfId="104" applyNumberFormat="1" applyFont="1" applyBorder="1" applyAlignment="1">
      <alignment vertical="center"/>
      <protection/>
    </xf>
    <xf numFmtId="3" fontId="54" fillId="0" borderId="12" xfId="104" applyNumberFormat="1" applyFont="1" applyFill="1" applyBorder="1" applyAlignment="1">
      <alignment horizontal="left" vertical="center"/>
      <protection/>
    </xf>
    <xf numFmtId="3" fontId="25" fillId="0" borderId="14" xfId="104" applyNumberFormat="1" applyFont="1" applyFill="1" applyBorder="1" applyAlignment="1">
      <alignment horizontal="center" vertical="center" wrapText="1"/>
      <protection/>
    </xf>
    <xf numFmtId="3" fontId="25" fillId="0" borderId="67" xfId="104" applyNumberFormat="1" applyFont="1" applyFill="1" applyBorder="1" applyAlignment="1">
      <alignment horizontal="center" vertical="center"/>
      <protection/>
    </xf>
    <xf numFmtId="3" fontId="25" fillId="0" borderId="45" xfId="104" applyNumberFormat="1" applyFont="1" applyFill="1" applyBorder="1" applyAlignment="1">
      <alignment horizontal="center" vertical="center"/>
      <protection/>
    </xf>
    <xf numFmtId="3" fontId="25" fillId="0" borderId="12" xfId="104" applyNumberFormat="1" applyFont="1" applyFill="1" applyBorder="1" applyAlignment="1">
      <alignment horizontal="left" vertical="center"/>
      <protection/>
    </xf>
    <xf numFmtId="3" fontId="25" fillId="0" borderId="67" xfId="104" applyNumberFormat="1" applyFont="1" applyFill="1" applyBorder="1" applyAlignment="1">
      <alignment horizontal="right" vertical="center"/>
      <protection/>
    </xf>
    <xf numFmtId="3" fontId="25" fillId="0" borderId="14" xfId="104" applyNumberFormat="1" applyFont="1" applyFill="1" applyBorder="1" applyAlignment="1">
      <alignment horizontal="right" vertical="center"/>
      <protection/>
    </xf>
    <xf numFmtId="3" fontId="25" fillId="0" borderId="14" xfId="104" applyNumberFormat="1" applyFont="1" applyFill="1" applyBorder="1" applyAlignment="1">
      <alignment vertical="center"/>
      <protection/>
    </xf>
    <xf numFmtId="3" fontId="25" fillId="0" borderId="76" xfId="104" applyNumberFormat="1" applyFont="1" applyFill="1" applyBorder="1" applyAlignment="1">
      <alignment vertical="center"/>
      <protection/>
    </xf>
    <xf numFmtId="3" fontId="32" fillId="0" borderId="0" xfId="104" applyNumberFormat="1" applyFont="1" applyAlignment="1">
      <alignment vertical="center"/>
      <protection/>
    </xf>
    <xf numFmtId="3" fontId="32" fillId="0" borderId="0" xfId="104" applyNumberFormat="1" applyFont="1" applyAlignment="1">
      <alignment horizontal="right" vertical="center"/>
      <protection/>
    </xf>
    <xf numFmtId="3" fontId="25" fillId="0" borderId="76" xfId="104" applyNumberFormat="1" applyFont="1" applyFill="1" applyBorder="1" applyAlignment="1">
      <alignment horizontal="right" vertical="center"/>
      <protection/>
    </xf>
    <xf numFmtId="3" fontId="54" fillId="0" borderId="11" xfId="104" applyNumberFormat="1" applyFont="1" applyFill="1" applyBorder="1" applyAlignment="1">
      <alignment horizontal="left" vertical="center"/>
      <protection/>
    </xf>
    <xf numFmtId="0" fontId="54" fillId="0" borderId="12" xfId="96" applyFont="1" applyFill="1" applyBorder="1" applyAlignment="1">
      <alignment vertical="center"/>
      <protection/>
    </xf>
    <xf numFmtId="3" fontId="25" fillId="0" borderId="12" xfId="104" applyNumberFormat="1" applyFont="1" applyFill="1" applyBorder="1" applyAlignment="1">
      <alignment horizontal="left" vertical="center" wrapText="1"/>
      <protection/>
    </xf>
    <xf numFmtId="3" fontId="25" fillId="0" borderId="13" xfId="104" applyNumberFormat="1" applyFont="1" applyFill="1" applyBorder="1" applyAlignment="1">
      <alignment horizontal="left" vertical="center" wrapText="1"/>
      <protection/>
    </xf>
    <xf numFmtId="3" fontId="25" fillId="0" borderId="68" xfId="104" applyNumberFormat="1" applyFont="1" applyFill="1" applyBorder="1" applyAlignment="1">
      <alignment horizontal="right" vertical="center"/>
      <protection/>
    </xf>
    <xf numFmtId="3" fontId="25" fillId="0" borderId="49" xfId="104" applyNumberFormat="1" applyFont="1" applyFill="1" applyBorder="1" applyAlignment="1">
      <alignment horizontal="right" vertical="center"/>
      <protection/>
    </xf>
    <xf numFmtId="3" fontId="54" fillId="0" borderId="28" xfId="104" applyNumberFormat="1" applyFont="1" applyFill="1" applyBorder="1" applyAlignment="1">
      <alignment horizontal="left" vertical="center"/>
      <protection/>
    </xf>
    <xf numFmtId="3" fontId="25" fillId="0" borderId="20" xfId="104" applyNumberFormat="1" applyFont="1" applyFill="1" applyBorder="1" applyAlignment="1">
      <alignment horizontal="left" vertical="center" wrapText="1"/>
      <protection/>
    </xf>
    <xf numFmtId="3" fontId="25" fillId="0" borderId="69" xfId="104" applyNumberFormat="1" applyFont="1" applyFill="1" applyBorder="1" applyAlignment="1">
      <alignment horizontal="right" vertical="center"/>
      <protection/>
    </xf>
    <xf numFmtId="3" fontId="25" fillId="0" borderId="58" xfId="104" applyNumberFormat="1" applyFont="1" applyFill="1" applyBorder="1" applyAlignment="1">
      <alignment horizontal="right" vertical="center"/>
      <protection/>
    </xf>
    <xf numFmtId="3" fontId="25" fillId="0" borderId="77" xfId="104" applyNumberFormat="1" applyFont="1" applyFill="1" applyBorder="1" applyAlignment="1">
      <alignment horizontal="right" vertical="center"/>
      <protection/>
    </xf>
    <xf numFmtId="3" fontId="23" fillId="0" borderId="36" xfId="104" applyNumberFormat="1" applyFont="1" applyFill="1" applyBorder="1" applyAlignment="1">
      <alignment vertical="center" wrapText="1"/>
      <protection/>
    </xf>
    <xf numFmtId="0" fontId="55" fillId="0" borderId="10" xfId="96" applyFont="1" applyFill="1" applyBorder="1" applyAlignment="1">
      <alignment vertical="center" wrapText="1"/>
      <protection/>
    </xf>
    <xf numFmtId="0" fontId="38" fillId="0" borderId="10" xfId="96" applyFont="1" applyFill="1" applyBorder="1" applyAlignment="1">
      <alignment vertical="center" wrapText="1"/>
      <protection/>
    </xf>
    <xf numFmtId="3" fontId="23" fillId="0" borderId="78" xfId="104" applyNumberFormat="1" applyFont="1" applyFill="1" applyBorder="1" applyAlignment="1">
      <alignment vertical="center"/>
      <protection/>
    </xf>
    <xf numFmtId="3" fontId="23" fillId="0" borderId="10" xfId="104" applyNumberFormat="1" applyFont="1" applyFill="1" applyBorder="1" applyAlignment="1">
      <alignment horizontal="right" vertical="center"/>
      <protection/>
    </xf>
    <xf numFmtId="3" fontId="32" fillId="0" borderId="0" xfId="104" applyNumberFormat="1" applyFont="1" applyFill="1" applyBorder="1" applyAlignment="1">
      <alignment vertical="center"/>
      <protection/>
    </xf>
    <xf numFmtId="3" fontId="38" fillId="0" borderId="67" xfId="104" applyNumberFormat="1" applyFont="1" applyFill="1" applyBorder="1" applyAlignment="1">
      <alignment horizontal="center" vertical="center"/>
      <protection/>
    </xf>
    <xf numFmtId="3" fontId="38" fillId="0" borderId="45" xfId="104" applyNumberFormat="1" applyFont="1" applyFill="1" applyBorder="1" applyAlignment="1">
      <alignment horizontal="center" vertical="center"/>
      <protection/>
    </xf>
    <xf numFmtId="0" fontId="54" fillId="0" borderId="24" xfId="96" applyFont="1" applyFill="1" applyBorder="1" applyAlignment="1">
      <alignment vertical="center"/>
      <protection/>
    </xf>
    <xf numFmtId="3" fontId="23" fillId="0" borderId="35" xfId="104" applyNumberFormat="1" applyFont="1" applyFill="1" applyBorder="1" applyAlignment="1">
      <alignment vertical="center"/>
      <protection/>
    </xf>
    <xf numFmtId="3" fontId="23" fillId="0" borderId="79" xfId="104" applyNumberFormat="1" applyFont="1" applyFill="1" applyBorder="1" applyAlignment="1">
      <alignment vertical="center"/>
      <protection/>
    </xf>
    <xf numFmtId="3" fontId="23" fillId="0" borderId="79" xfId="104" applyNumberFormat="1" applyFont="1" applyFill="1" applyBorder="1" applyAlignment="1">
      <alignment horizontal="right" vertical="center"/>
      <protection/>
    </xf>
    <xf numFmtId="3" fontId="23" fillId="0" borderId="0" xfId="104" applyNumberFormat="1" applyFont="1" applyFill="1" applyBorder="1" applyAlignment="1">
      <alignment horizontal="right" vertical="center"/>
      <protection/>
    </xf>
    <xf numFmtId="3" fontId="23" fillId="0" borderId="34" xfId="104" applyNumberFormat="1" applyFont="1" applyFill="1" applyBorder="1" applyAlignment="1">
      <alignment horizontal="right" vertical="center"/>
      <protection/>
    </xf>
    <xf numFmtId="3" fontId="23" fillId="0" borderId="24" xfId="104" applyNumberFormat="1" applyFont="1" applyFill="1" applyBorder="1" applyAlignment="1">
      <alignment horizontal="right" vertical="center"/>
      <protection/>
    </xf>
    <xf numFmtId="3" fontId="25" fillId="0" borderId="69" xfId="104" applyNumberFormat="1" applyFont="1" applyFill="1" applyBorder="1" applyAlignment="1">
      <alignment horizontal="center" vertical="center"/>
      <protection/>
    </xf>
    <xf numFmtId="3" fontId="25" fillId="0" borderId="59" xfId="104" applyNumberFormat="1" applyFont="1" applyFill="1" applyBorder="1" applyAlignment="1">
      <alignment horizontal="center" vertical="center"/>
      <protection/>
    </xf>
    <xf numFmtId="3" fontId="55" fillId="0" borderId="10" xfId="104" applyNumberFormat="1" applyFont="1" applyFill="1" applyBorder="1" applyAlignment="1">
      <alignment vertical="center"/>
      <protection/>
    </xf>
    <xf numFmtId="3" fontId="38" fillId="0" borderId="10" xfId="104" applyNumberFormat="1" applyFont="1" applyFill="1" applyBorder="1" applyAlignment="1">
      <alignment vertical="center"/>
      <protection/>
    </xf>
    <xf numFmtId="3" fontId="32" fillId="0" borderId="0" xfId="93" applyNumberFormat="1" applyFont="1" applyAlignment="1">
      <alignment horizontal="center" vertical="center"/>
      <protection/>
    </xf>
    <xf numFmtId="0" fontId="19" fillId="0" borderId="0" xfId="102" applyAlignment="1">
      <alignment horizontal="center"/>
      <protection/>
    </xf>
    <xf numFmtId="0" fontId="19" fillId="0" borderId="0" xfId="102">
      <alignment/>
      <protection/>
    </xf>
    <xf numFmtId="0" fontId="50" fillId="0" borderId="39" xfId="102" applyFont="1" applyFill="1" applyBorder="1" applyAlignment="1">
      <alignment horizontal="center"/>
      <protection/>
    </xf>
    <xf numFmtId="0" fontId="50" fillId="0" borderId="38" xfId="102" applyFont="1" applyFill="1" applyBorder="1" applyAlignment="1">
      <alignment horizontal="center"/>
      <protection/>
    </xf>
    <xf numFmtId="0" fontId="50" fillId="0" borderId="0" xfId="102" applyFont="1" applyFill="1" applyBorder="1">
      <alignment/>
      <protection/>
    </xf>
    <xf numFmtId="0" fontId="48" fillId="0" borderId="30" xfId="102" applyFont="1" applyFill="1" applyBorder="1" applyAlignment="1">
      <alignment horizontal="center" vertical="center" wrapText="1"/>
      <protection/>
    </xf>
    <xf numFmtId="0" fontId="18" fillId="0" borderId="30" xfId="93" applyFont="1" applyFill="1" applyBorder="1" applyAlignment="1">
      <alignment vertical="center"/>
      <protection/>
    </xf>
    <xf numFmtId="0" fontId="50" fillId="0" borderId="30" xfId="102" applyFont="1" applyFill="1" applyBorder="1">
      <alignment/>
      <protection/>
    </xf>
    <xf numFmtId="0" fontId="48" fillId="0" borderId="30" xfId="102" applyFont="1" applyFill="1" applyBorder="1" applyAlignment="1">
      <alignment horizontal="center"/>
      <protection/>
    </xf>
    <xf numFmtId="0" fontId="18" fillId="0" borderId="30" xfId="93" applyFont="1" applyFill="1" applyBorder="1" applyAlignment="1">
      <alignment/>
      <protection/>
    </xf>
    <xf numFmtId="0" fontId="48" fillId="0" borderId="0" xfId="102" applyFont="1" applyFill="1" applyBorder="1" applyAlignment="1">
      <alignment horizontal="center" vertical="center" wrapText="1"/>
      <protection/>
    </xf>
    <xf numFmtId="0" fontId="19" fillId="0" borderId="0" xfId="102" applyAlignment="1">
      <alignment horizontal="center" vertical="center" wrapText="1"/>
      <protection/>
    </xf>
    <xf numFmtId="0" fontId="18" fillId="0" borderId="66" xfId="93" applyFill="1" applyBorder="1" applyAlignment="1">
      <alignment horizontal="center" vertical="center" wrapText="1"/>
      <protection/>
    </xf>
    <xf numFmtId="0" fontId="18" fillId="0" borderId="42" xfId="93" applyFill="1" applyBorder="1" applyAlignment="1">
      <alignment horizontal="center" vertical="center" wrapText="1"/>
      <protection/>
    </xf>
    <xf numFmtId="0" fontId="18" fillId="0" borderId="22" xfId="93" applyFont="1" applyFill="1" applyBorder="1" applyAlignment="1">
      <alignment horizontal="left" vertical="center" wrapText="1"/>
      <protection/>
    </xf>
    <xf numFmtId="3" fontId="50" fillId="0" borderId="66" xfId="102" applyNumberFormat="1" applyFont="1" applyFill="1" applyBorder="1" applyAlignment="1">
      <alignment horizontal="right" vertical="center" wrapText="1"/>
      <protection/>
    </xf>
    <xf numFmtId="3" fontId="50" fillId="0" borderId="53" xfId="102" applyNumberFormat="1" applyFont="1" applyFill="1" applyBorder="1" applyAlignment="1">
      <alignment horizontal="center" vertical="center" wrapText="1"/>
      <protection/>
    </xf>
    <xf numFmtId="3" fontId="18" fillId="0" borderId="53" xfId="93" applyNumberFormat="1" applyFill="1" applyBorder="1" applyAlignment="1">
      <alignment horizontal="right" vertical="center" wrapText="1"/>
      <protection/>
    </xf>
    <xf numFmtId="3" fontId="56" fillId="0" borderId="53" xfId="102" applyNumberFormat="1" applyFont="1" applyFill="1" applyBorder="1" applyAlignment="1">
      <alignment horizontal="right" vertical="center" wrapText="1"/>
      <protection/>
    </xf>
    <xf numFmtId="3" fontId="18" fillId="0" borderId="53" xfId="93" applyNumberFormat="1" applyFill="1" applyBorder="1" applyAlignment="1">
      <alignment horizontal="right"/>
      <protection/>
    </xf>
    <xf numFmtId="3" fontId="18" fillId="0" borderId="42" xfId="93" applyNumberFormat="1" applyFill="1" applyBorder="1" applyAlignment="1">
      <alignment horizontal="right"/>
      <protection/>
    </xf>
    <xf numFmtId="3" fontId="18" fillId="0" borderId="75" xfId="93" applyNumberFormat="1" applyFill="1" applyBorder="1" applyAlignment="1">
      <alignment horizontal="right"/>
      <protection/>
    </xf>
    <xf numFmtId="0" fontId="25" fillId="0" borderId="80" xfId="102" applyFont="1" applyFill="1" applyBorder="1" applyAlignment="1">
      <alignment horizontal="center" vertical="center"/>
      <protection/>
    </xf>
    <xf numFmtId="0" fontId="18" fillId="0" borderId="45" xfId="93" applyFill="1" applyBorder="1" applyAlignment="1">
      <alignment horizontal="center" vertical="center" wrapText="1"/>
      <protection/>
    </xf>
    <xf numFmtId="0" fontId="25" fillId="0" borderId="11" xfId="102" applyFont="1" applyFill="1" applyBorder="1" applyAlignment="1">
      <alignment vertical="center" wrapText="1"/>
      <protection/>
    </xf>
    <xf numFmtId="3" fontId="50" fillId="0" borderId="80" xfId="102" applyNumberFormat="1" applyFont="1" applyFill="1" applyBorder="1" applyAlignment="1">
      <alignment horizontal="right" vertical="center"/>
      <protection/>
    </xf>
    <xf numFmtId="3" fontId="50" fillId="0" borderId="55" xfId="102" applyNumberFormat="1" applyFont="1" applyFill="1" applyBorder="1" applyAlignment="1">
      <alignment horizontal="right" vertical="center"/>
      <protection/>
    </xf>
    <xf numFmtId="3" fontId="50" fillId="0" borderId="34" xfId="102" applyNumberFormat="1" applyFont="1" applyFill="1" applyBorder="1" applyAlignment="1">
      <alignment horizontal="right" vertical="center"/>
      <protection/>
    </xf>
    <xf numFmtId="3" fontId="18" fillId="0" borderId="81" xfId="93" applyNumberFormat="1" applyFill="1" applyBorder="1" applyAlignment="1">
      <alignment horizontal="right"/>
      <protection/>
    </xf>
    <xf numFmtId="0" fontId="19" fillId="0" borderId="0" xfId="102" applyAlignment="1">
      <alignment vertical="center"/>
      <protection/>
    </xf>
    <xf numFmtId="0" fontId="25" fillId="0" borderId="17" xfId="102" applyFont="1" applyFill="1" applyBorder="1" applyAlignment="1">
      <alignment vertical="center" wrapText="1"/>
      <protection/>
    </xf>
    <xf numFmtId="3" fontId="18" fillId="0" borderId="82" xfId="93" applyNumberFormat="1" applyFill="1" applyBorder="1" applyAlignment="1">
      <alignment horizontal="right"/>
      <protection/>
    </xf>
    <xf numFmtId="0" fontId="25" fillId="0" borderId="67" xfId="102" applyFont="1" applyFill="1" applyBorder="1" applyAlignment="1">
      <alignment horizontal="center" vertical="center"/>
      <protection/>
    </xf>
    <xf numFmtId="0" fontId="25" fillId="0" borderId="12" xfId="102" applyFont="1" applyFill="1" applyBorder="1" applyAlignment="1">
      <alignment vertical="center" wrapText="1"/>
      <protection/>
    </xf>
    <xf numFmtId="3" fontId="50" fillId="0" borderId="67" xfId="102" applyNumberFormat="1" applyFont="1" applyFill="1" applyBorder="1" applyAlignment="1">
      <alignment horizontal="right" vertical="center"/>
      <protection/>
    </xf>
    <xf numFmtId="3" fontId="50" fillId="0" borderId="14" xfId="102" applyNumberFormat="1" applyFont="1" applyFill="1" applyBorder="1" applyAlignment="1">
      <alignment horizontal="right" vertical="center"/>
      <protection/>
    </xf>
    <xf numFmtId="3" fontId="50" fillId="0" borderId="45" xfId="102" applyNumberFormat="1" applyFont="1" applyFill="1" applyBorder="1" applyAlignment="1">
      <alignment horizontal="right" vertical="center"/>
      <protection/>
    </xf>
    <xf numFmtId="3" fontId="18" fillId="0" borderId="76" xfId="93" applyNumberFormat="1" applyFill="1" applyBorder="1" applyAlignment="1">
      <alignment horizontal="right"/>
      <protection/>
    </xf>
    <xf numFmtId="0" fontId="19" fillId="0" borderId="24" xfId="102" applyBorder="1" applyAlignment="1">
      <alignment vertical="center"/>
      <protection/>
    </xf>
    <xf numFmtId="0" fontId="25" fillId="0" borderId="68" xfId="102" applyFont="1" applyFill="1" applyBorder="1" applyAlignment="1">
      <alignment horizontal="center" vertical="center"/>
      <protection/>
    </xf>
    <xf numFmtId="0" fontId="18" fillId="0" borderId="47" xfId="93" applyFill="1" applyBorder="1" applyAlignment="1">
      <alignment horizontal="center" vertical="center" wrapText="1"/>
      <protection/>
    </xf>
    <xf numFmtId="0" fontId="25" fillId="0" borderId="20" xfId="102" applyFont="1" applyFill="1" applyBorder="1" applyAlignment="1">
      <alignment vertical="center" wrapText="1"/>
      <protection/>
    </xf>
    <xf numFmtId="3" fontId="50" fillId="0" borderId="69" xfId="102" applyNumberFormat="1" applyFont="1" applyFill="1" applyBorder="1" applyAlignment="1">
      <alignment horizontal="right" vertical="center"/>
      <protection/>
    </xf>
    <xf numFmtId="3" fontId="50" fillId="0" borderId="58" xfId="102" applyNumberFormat="1" applyFont="1" applyFill="1" applyBorder="1" applyAlignment="1">
      <alignment horizontal="right" vertical="center"/>
      <protection/>
    </xf>
    <xf numFmtId="3" fontId="50" fillId="0" borderId="26" xfId="102" applyNumberFormat="1" applyFont="1" applyFill="1" applyBorder="1" applyAlignment="1">
      <alignment horizontal="right" vertical="center"/>
      <protection/>
    </xf>
    <xf numFmtId="3" fontId="18" fillId="0" borderId="83" xfId="93" applyNumberFormat="1" applyFill="1" applyBorder="1" applyAlignment="1">
      <alignment horizontal="right"/>
      <protection/>
    </xf>
    <xf numFmtId="0" fontId="25" fillId="0" borderId="70" xfId="102" applyFont="1" applyFill="1" applyBorder="1" applyAlignment="1">
      <alignment horizontal="center" vertical="center"/>
      <protection/>
    </xf>
    <xf numFmtId="0" fontId="25" fillId="0" borderId="50" xfId="102" applyFont="1" applyFill="1" applyBorder="1" applyAlignment="1">
      <alignment horizontal="center" vertical="center"/>
      <protection/>
    </xf>
    <xf numFmtId="0" fontId="43" fillId="0" borderId="10" xfId="102" applyFont="1" applyFill="1" applyBorder="1" applyAlignment="1">
      <alignment vertical="center" wrapText="1"/>
      <protection/>
    </xf>
    <xf numFmtId="3" fontId="48" fillId="0" borderId="78" xfId="102" applyNumberFormat="1" applyFont="1" applyFill="1" applyBorder="1" applyAlignment="1">
      <alignment horizontal="right" vertical="center"/>
      <protection/>
    </xf>
    <xf numFmtId="3" fontId="48" fillId="0" borderId="37" xfId="102" applyNumberFormat="1" applyFont="1" applyFill="1" applyBorder="1" applyAlignment="1">
      <alignment horizontal="right" vertical="center"/>
      <protection/>
    </xf>
    <xf numFmtId="3" fontId="48" fillId="0" borderId="72" xfId="102" applyNumberFormat="1" applyFont="1" applyFill="1" applyBorder="1" applyAlignment="1">
      <alignment horizontal="right" vertical="center"/>
      <protection/>
    </xf>
    <xf numFmtId="0" fontId="25" fillId="0" borderId="0" xfId="102" applyFont="1" applyFill="1" applyBorder="1" applyAlignment="1">
      <alignment horizontal="center" vertical="center"/>
      <protection/>
    </xf>
    <xf numFmtId="0" fontId="25" fillId="0" borderId="0" xfId="102" applyFont="1" applyFill="1" applyBorder="1" applyAlignment="1">
      <alignment vertical="center" wrapText="1"/>
      <protection/>
    </xf>
    <xf numFmtId="3" fontId="50" fillId="0" borderId="0" xfId="102" applyNumberFormat="1" applyFont="1" applyFill="1" applyBorder="1" applyAlignment="1">
      <alignment horizontal="right" vertical="center"/>
      <protection/>
    </xf>
    <xf numFmtId="0" fontId="19" fillId="0" borderId="0" xfId="102" applyFill="1" applyAlignment="1">
      <alignment vertical="center"/>
      <protection/>
    </xf>
    <xf numFmtId="0" fontId="59" fillId="0" borderId="0" xfId="102" applyFont="1" applyFill="1" applyBorder="1" applyAlignment="1">
      <alignment horizontal="center" vertical="center"/>
      <protection/>
    </xf>
    <xf numFmtId="0" fontId="59" fillId="0" borderId="0" xfId="102" applyFont="1" applyFill="1" applyBorder="1" applyAlignment="1">
      <alignment vertical="center" wrapText="1"/>
      <protection/>
    </xf>
    <xf numFmtId="3" fontId="60" fillId="0" borderId="0" xfId="102" applyNumberFormat="1" applyFont="1" applyFill="1" applyBorder="1" applyAlignment="1">
      <alignment horizontal="right" vertical="center"/>
      <protection/>
    </xf>
    <xf numFmtId="3" fontId="19" fillId="0" borderId="0" xfId="102" applyNumberFormat="1" applyAlignment="1">
      <alignment vertical="center"/>
      <protection/>
    </xf>
    <xf numFmtId="0" fontId="25" fillId="0" borderId="0" xfId="103" applyFont="1" applyFill="1" applyBorder="1" applyAlignment="1">
      <alignment vertical="center" wrapText="1"/>
      <protection/>
    </xf>
    <xf numFmtId="0" fontId="56" fillId="0" borderId="0" xfId="102" applyFont="1" applyFill="1" applyBorder="1" applyAlignment="1">
      <alignment vertical="center"/>
      <protection/>
    </xf>
    <xf numFmtId="3" fontId="56" fillId="0" borderId="0" xfId="102" applyNumberFormat="1" applyFont="1" applyFill="1" applyBorder="1" applyAlignment="1">
      <alignment horizontal="right" vertical="center"/>
      <protection/>
    </xf>
    <xf numFmtId="0" fontId="50" fillId="0" borderId="0" xfId="102" applyFont="1" applyBorder="1" applyAlignment="1">
      <alignment horizontal="center" vertical="center"/>
      <protection/>
    </xf>
    <xf numFmtId="0" fontId="50" fillId="0" borderId="0" xfId="102" applyFont="1" applyBorder="1" applyAlignment="1">
      <alignment vertical="center"/>
      <protection/>
    </xf>
    <xf numFmtId="3" fontId="50" fillId="0" borderId="0" xfId="102" applyNumberFormat="1" applyFont="1" applyBorder="1" applyAlignment="1">
      <alignment horizontal="right" vertical="center"/>
      <protection/>
    </xf>
    <xf numFmtId="0" fontId="50" fillId="0" borderId="0" xfId="102" applyFont="1" applyAlignment="1">
      <alignment horizontal="center" vertical="center"/>
      <protection/>
    </xf>
    <xf numFmtId="0" fontId="50" fillId="0" borderId="0" xfId="102" applyFont="1" applyAlignment="1">
      <alignment vertical="center"/>
      <protection/>
    </xf>
    <xf numFmtId="0" fontId="19" fillId="0" borderId="0" xfId="102" applyAlignment="1">
      <alignment horizontal="center" vertical="center"/>
      <protection/>
    </xf>
    <xf numFmtId="3" fontId="24" fillId="0" borderId="39" xfId="93" applyNumberFormat="1" applyFont="1" applyFill="1" applyBorder="1" applyAlignment="1">
      <alignment horizontal="center" vertical="center" wrapText="1"/>
      <protection/>
    </xf>
    <xf numFmtId="0" fontId="18" fillId="0" borderId="21" xfId="93" applyFont="1" applyFill="1" applyBorder="1" applyAlignment="1">
      <alignment horizontal="left" vertical="center" wrapText="1"/>
      <protection/>
    </xf>
    <xf numFmtId="3" fontId="18" fillId="0" borderId="66" xfId="93" applyNumberFormat="1" applyFill="1" applyBorder="1" applyAlignment="1">
      <alignment horizontal="right" vertical="center" wrapText="1"/>
      <protection/>
    </xf>
    <xf numFmtId="3" fontId="50" fillId="0" borderId="53" xfId="93" applyNumberFormat="1" applyFont="1" applyFill="1" applyBorder="1" applyAlignment="1">
      <alignment horizontal="right" vertical="center" wrapText="1"/>
      <protection/>
    </xf>
    <xf numFmtId="3" fontId="18" fillId="0" borderId="75" xfId="93" applyNumberFormat="1" applyFill="1" applyBorder="1" applyAlignment="1">
      <alignment horizontal="right" vertical="center" wrapText="1"/>
      <protection/>
    </xf>
    <xf numFmtId="3" fontId="18" fillId="0" borderId="23" xfId="93" applyNumberFormat="1" applyFill="1" applyBorder="1" applyAlignment="1">
      <alignment horizontal="right" vertical="center" wrapText="1"/>
      <protection/>
    </xf>
    <xf numFmtId="3" fontId="50" fillId="0" borderId="76" xfId="102" applyNumberFormat="1" applyFont="1" applyFill="1" applyBorder="1" applyAlignment="1">
      <alignment horizontal="right" vertical="center"/>
      <protection/>
    </xf>
    <xf numFmtId="3" fontId="50" fillId="0" borderId="33" xfId="102" applyNumberFormat="1" applyFont="1" applyFill="1" applyBorder="1" applyAlignment="1">
      <alignment horizontal="right" vertical="center"/>
      <protection/>
    </xf>
    <xf numFmtId="3" fontId="18" fillId="0" borderId="33" xfId="93" applyNumberFormat="1" applyFill="1" applyBorder="1" applyAlignment="1">
      <alignment horizontal="right" vertical="center" wrapText="1"/>
      <protection/>
    </xf>
    <xf numFmtId="0" fontId="25" fillId="0" borderId="18" xfId="102" applyFont="1" applyFill="1" applyBorder="1" applyAlignment="1">
      <alignment vertical="center" wrapText="1"/>
      <protection/>
    </xf>
    <xf numFmtId="0" fontId="50" fillId="0" borderId="18" xfId="102" applyFont="1" applyFill="1" applyBorder="1" applyAlignment="1">
      <alignment vertical="center"/>
      <protection/>
    </xf>
    <xf numFmtId="0" fontId="25" fillId="0" borderId="69" xfId="102" applyFont="1" applyFill="1" applyBorder="1" applyAlignment="1">
      <alignment horizontal="center" vertical="center"/>
      <protection/>
    </xf>
    <xf numFmtId="0" fontId="18" fillId="0" borderId="59" xfId="93" applyFill="1" applyBorder="1" applyAlignment="1">
      <alignment horizontal="center" vertical="center" wrapText="1"/>
      <protection/>
    </xf>
    <xf numFmtId="0" fontId="50" fillId="0" borderId="60" xfId="102" applyFont="1" applyFill="1" applyBorder="1" applyAlignment="1">
      <alignment vertical="center"/>
      <protection/>
    </xf>
    <xf numFmtId="3" fontId="50" fillId="0" borderId="58" xfId="102" applyNumberFormat="1" applyFont="1" applyFill="1" applyBorder="1" applyAlignment="1">
      <alignment horizontal="center" vertical="center"/>
      <protection/>
    </xf>
    <xf numFmtId="3" fontId="50" fillId="0" borderId="77" xfId="102" applyNumberFormat="1" applyFont="1" applyFill="1" applyBorder="1" applyAlignment="1">
      <alignment horizontal="center" vertical="center"/>
      <protection/>
    </xf>
    <xf numFmtId="3" fontId="50" fillId="0" borderId="65" xfId="102" applyNumberFormat="1" applyFont="1" applyFill="1" applyBorder="1" applyAlignment="1">
      <alignment horizontal="center" vertical="center"/>
      <protection/>
    </xf>
    <xf numFmtId="3" fontId="50" fillId="0" borderId="65" xfId="102" applyNumberFormat="1" applyFont="1" applyFill="1" applyBorder="1" applyAlignment="1">
      <alignment vertical="center"/>
      <protection/>
    </xf>
    <xf numFmtId="0" fontId="48" fillId="0" borderId="10" xfId="102" applyFont="1" applyFill="1" applyBorder="1" applyAlignment="1">
      <alignment vertical="center"/>
      <protection/>
    </xf>
    <xf numFmtId="3" fontId="48" fillId="0" borderId="84" xfId="102" applyNumberFormat="1" applyFont="1" applyFill="1" applyBorder="1" applyAlignment="1">
      <alignment horizontal="right" vertical="center"/>
      <protection/>
    </xf>
    <xf numFmtId="3" fontId="48" fillId="0" borderId="30" xfId="102" applyNumberFormat="1" applyFont="1" applyFill="1" applyBorder="1" applyAlignment="1">
      <alignment horizontal="right" vertical="center"/>
      <protection/>
    </xf>
    <xf numFmtId="3" fontId="48" fillId="0" borderId="28" xfId="102" applyNumberFormat="1" applyFont="1" applyFill="1" applyBorder="1" applyAlignment="1">
      <alignment horizontal="right" vertical="center"/>
      <protection/>
    </xf>
    <xf numFmtId="0" fontId="50" fillId="0" borderId="0" xfId="102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34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37" xfId="0" applyFont="1" applyBorder="1" applyAlignment="1">
      <alignment/>
    </xf>
    <xf numFmtId="0" fontId="45" fillId="0" borderId="16" xfId="0" applyFont="1" applyBorder="1" applyAlignment="1">
      <alignment/>
    </xf>
    <xf numFmtId="49" fontId="45" fillId="0" borderId="10" xfId="0" applyNumberFormat="1" applyFont="1" applyBorder="1" applyAlignment="1">
      <alignment horizontal="center"/>
    </xf>
    <xf numFmtId="49" fontId="45" fillId="0" borderId="40" xfId="0" applyNumberFormat="1" applyFont="1" applyBorder="1" applyAlignment="1">
      <alignment horizontal="center"/>
    </xf>
    <xf numFmtId="0" fontId="46" fillId="0" borderId="31" xfId="0" applyFont="1" applyBorder="1" applyAlignment="1">
      <alignment/>
    </xf>
    <xf numFmtId="0" fontId="46" fillId="0" borderId="39" xfId="0" applyFont="1" applyBorder="1" applyAlignment="1">
      <alignment/>
    </xf>
    <xf numFmtId="0" fontId="45" fillId="0" borderId="0" xfId="0" applyFont="1" applyBorder="1" applyAlignment="1">
      <alignment horizontal="right"/>
    </xf>
    <xf numFmtId="49" fontId="45" fillId="0" borderId="24" xfId="0" applyNumberFormat="1" applyFont="1" applyBorder="1" applyAlignment="1">
      <alignment horizontal="center"/>
    </xf>
    <xf numFmtId="49" fontId="45" fillId="0" borderId="0" xfId="0" applyNumberFormat="1" applyFont="1" applyBorder="1" applyAlignment="1">
      <alignment horizontal="center"/>
    </xf>
    <xf numFmtId="49" fontId="45" fillId="0" borderId="36" xfId="0" applyNumberFormat="1" applyFont="1" applyBorder="1" applyAlignment="1">
      <alignment horizontal="center"/>
    </xf>
    <xf numFmtId="49" fontId="45" fillId="0" borderId="21" xfId="0" applyNumberFormat="1" applyFont="1" applyBorder="1" applyAlignment="1">
      <alignment horizontal="center"/>
    </xf>
    <xf numFmtId="49" fontId="45" fillId="0" borderId="22" xfId="0" applyNumberFormat="1" applyFont="1" applyBorder="1" applyAlignment="1">
      <alignment horizontal="center"/>
    </xf>
    <xf numFmtId="0" fontId="46" fillId="0" borderId="85" xfId="0" applyFont="1" applyBorder="1" applyAlignment="1">
      <alignment horizontal="left"/>
    </xf>
    <xf numFmtId="0" fontId="46" fillId="0" borderId="86" xfId="0" applyFont="1" applyBorder="1" applyAlignment="1">
      <alignment/>
    </xf>
    <xf numFmtId="1" fontId="45" fillId="0" borderId="87" xfId="0" applyNumberFormat="1" applyFont="1" applyBorder="1" applyAlignment="1">
      <alignment horizontal="right"/>
    </xf>
    <xf numFmtId="1" fontId="45" fillId="0" borderId="86" xfId="0" applyNumberFormat="1" applyFont="1" applyBorder="1" applyAlignment="1">
      <alignment/>
    </xf>
    <xf numFmtId="1" fontId="45" fillId="0" borderId="11" xfId="0" applyNumberFormat="1" applyFont="1" applyBorder="1" applyAlignment="1">
      <alignment/>
    </xf>
    <xf numFmtId="1" fontId="46" fillId="0" borderId="51" xfId="0" applyNumberFormat="1" applyFont="1" applyBorder="1" applyAlignment="1">
      <alignment/>
    </xf>
    <xf numFmtId="1" fontId="46" fillId="0" borderId="11" xfId="0" applyNumberFormat="1" applyFont="1" applyBorder="1" applyAlignment="1">
      <alignment/>
    </xf>
    <xf numFmtId="1" fontId="46" fillId="0" borderId="32" xfId="0" applyNumberFormat="1" applyFont="1" applyBorder="1" applyAlignment="1">
      <alignment/>
    </xf>
    <xf numFmtId="1" fontId="46" fillId="0" borderId="43" xfId="0" applyNumberFormat="1" applyFont="1" applyBorder="1" applyAlignment="1">
      <alignment/>
    </xf>
    <xf numFmtId="1" fontId="45" fillId="0" borderId="17" xfId="0" applyNumberFormat="1" applyFont="1" applyBorder="1" applyAlignment="1">
      <alignment/>
    </xf>
    <xf numFmtId="0" fontId="46" fillId="0" borderId="17" xfId="0" applyFont="1" applyBorder="1" applyAlignment="1">
      <alignment horizontal="left"/>
    </xf>
    <xf numFmtId="1" fontId="45" fillId="0" borderId="32" xfId="0" applyNumberFormat="1" applyFont="1" applyBorder="1" applyAlignment="1">
      <alignment horizontal="right"/>
    </xf>
    <xf numFmtId="1" fontId="45" fillId="0" borderId="12" xfId="0" applyNumberFormat="1" applyFont="1" applyBorder="1" applyAlignment="1">
      <alignment/>
    </xf>
    <xf numFmtId="1" fontId="46" fillId="0" borderId="44" xfId="0" applyNumberFormat="1" applyFont="1" applyBorder="1" applyAlignment="1">
      <alignment/>
    </xf>
    <xf numFmtId="1" fontId="46" fillId="0" borderId="12" xfId="0" applyNumberFormat="1" applyFont="1" applyBorder="1" applyAlignment="1">
      <alignment/>
    </xf>
    <xf numFmtId="1" fontId="46" fillId="0" borderId="33" xfId="0" applyNumberFormat="1" applyFont="1" applyBorder="1" applyAlignment="1">
      <alignment/>
    </xf>
    <xf numFmtId="1" fontId="46" fillId="0" borderId="45" xfId="0" applyNumberFormat="1" applyFont="1" applyBorder="1" applyAlignment="1">
      <alignment/>
    </xf>
    <xf numFmtId="1" fontId="45" fillId="0" borderId="18" xfId="0" applyNumberFormat="1" applyFont="1" applyBorder="1" applyAlignment="1">
      <alignment/>
    </xf>
    <xf numFmtId="0" fontId="46" fillId="0" borderId="18" xfId="0" applyFont="1" applyBorder="1" applyAlignment="1">
      <alignment horizontal="left"/>
    </xf>
    <xf numFmtId="1" fontId="45" fillId="0" borderId="33" xfId="0" applyNumberFormat="1" applyFont="1" applyBorder="1" applyAlignment="1">
      <alignment horizontal="right"/>
    </xf>
    <xf numFmtId="0" fontId="46" fillId="0" borderId="88" xfId="0" applyFont="1" applyBorder="1" applyAlignment="1">
      <alignment horizontal="left"/>
    </xf>
    <xf numFmtId="1" fontId="45" fillId="0" borderId="89" xfId="0" applyNumberFormat="1" applyFont="1" applyBorder="1" applyAlignment="1">
      <alignment horizontal="right"/>
    </xf>
    <xf numFmtId="1" fontId="45" fillId="0" borderId="90" xfId="0" applyNumberFormat="1" applyFont="1" applyBorder="1" applyAlignment="1">
      <alignment/>
    </xf>
    <xf numFmtId="1" fontId="46" fillId="0" borderId="91" xfId="0" applyNumberFormat="1" applyFont="1" applyBorder="1" applyAlignment="1">
      <alignment/>
    </xf>
    <xf numFmtId="1" fontId="46" fillId="0" borderId="90" xfId="0" applyNumberFormat="1" applyFont="1" applyBorder="1" applyAlignment="1">
      <alignment/>
    </xf>
    <xf numFmtId="1" fontId="46" fillId="0" borderId="89" xfId="0" applyNumberFormat="1" applyFont="1" applyBorder="1" applyAlignment="1">
      <alignment/>
    </xf>
    <xf numFmtId="1" fontId="46" fillId="0" borderId="92" xfId="0" applyNumberFormat="1" applyFont="1" applyBorder="1" applyAlignment="1">
      <alignment/>
    </xf>
    <xf numFmtId="1" fontId="45" fillId="0" borderId="88" xfId="0" applyNumberFormat="1" applyFont="1" applyBorder="1" applyAlignment="1">
      <alignment/>
    </xf>
    <xf numFmtId="0" fontId="61" fillId="0" borderId="86" xfId="0" applyFont="1" applyBorder="1" applyAlignment="1">
      <alignment/>
    </xf>
    <xf numFmtId="1" fontId="45" fillId="0" borderId="93" xfId="0" applyNumberFormat="1" applyFont="1" applyBorder="1" applyAlignment="1">
      <alignment/>
    </xf>
    <xf numFmtId="1" fontId="45" fillId="0" borderId="94" xfId="0" applyNumberFormat="1" applyFont="1" applyBorder="1" applyAlignment="1">
      <alignment/>
    </xf>
    <xf numFmtId="1" fontId="45" fillId="0" borderId="95" xfId="0" applyNumberFormat="1" applyFont="1" applyBorder="1" applyAlignment="1">
      <alignment/>
    </xf>
    <xf numFmtId="1" fontId="45" fillId="0" borderId="96" xfId="0" applyNumberFormat="1" applyFont="1" applyBorder="1" applyAlignment="1">
      <alignment/>
    </xf>
    <xf numFmtId="0" fontId="46" fillId="0" borderId="31" xfId="0" applyFont="1" applyBorder="1" applyAlignment="1">
      <alignment horizontal="left"/>
    </xf>
    <xf numFmtId="0" fontId="46" fillId="0" borderId="24" xfId="0" applyFont="1" applyBorder="1" applyAlignment="1">
      <alignment/>
    </xf>
    <xf numFmtId="1" fontId="45" fillId="0" borderId="36" xfId="0" applyNumberFormat="1" applyFont="1" applyBorder="1" applyAlignment="1">
      <alignment horizontal="right"/>
    </xf>
    <xf numFmtId="1" fontId="45" fillId="0" borderId="24" xfId="0" applyNumberFormat="1" applyFont="1" applyBorder="1" applyAlignment="1">
      <alignment/>
    </xf>
    <xf numFmtId="1" fontId="45" fillId="0" borderId="0" xfId="0" applyNumberFormat="1" applyFont="1" applyBorder="1" applyAlignment="1">
      <alignment/>
    </xf>
    <xf numFmtId="1" fontId="45" fillId="0" borderId="36" xfId="0" applyNumberFormat="1" applyFont="1" applyBorder="1" applyAlignment="1">
      <alignment/>
    </xf>
    <xf numFmtId="1" fontId="45" fillId="0" borderId="31" xfId="0" applyNumberFormat="1" applyFont="1" applyBorder="1" applyAlignment="1">
      <alignment/>
    </xf>
    <xf numFmtId="0" fontId="46" fillId="0" borderId="45" xfId="0" applyFont="1" applyBorder="1" applyAlignment="1">
      <alignment horizontal="left"/>
    </xf>
    <xf numFmtId="49" fontId="46" fillId="0" borderId="11" xfId="0" applyNumberFormat="1" applyFont="1" applyBorder="1" applyAlignment="1">
      <alignment horizontal="right"/>
    </xf>
    <xf numFmtId="1" fontId="46" fillId="0" borderId="97" xfId="0" applyNumberFormat="1" applyFont="1" applyBorder="1" applyAlignment="1">
      <alignment/>
    </xf>
    <xf numFmtId="0" fontId="46" fillId="0" borderId="29" xfId="0" applyFont="1" applyBorder="1" applyAlignment="1">
      <alignment horizontal="left"/>
    </xf>
    <xf numFmtId="0" fontId="46" fillId="0" borderId="28" xfId="0" applyFont="1" applyBorder="1" applyAlignment="1">
      <alignment horizontal="right"/>
    </xf>
    <xf numFmtId="1" fontId="45" fillId="0" borderId="27" xfId="0" applyNumberFormat="1" applyFont="1" applyBorder="1" applyAlignment="1">
      <alignment horizontal="right"/>
    </xf>
    <xf numFmtId="1" fontId="45" fillId="0" borderId="28" xfId="0" applyNumberFormat="1" applyFont="1" applyBorder="1" applyAlignment="1">
      <alignment/>
    </xf>
    <xf numFmtId="1" fontId="46" fillId="0" borderId="30" xfId="0" applyNumberFormat="1" applyFont="1" applyBorder="1" applyAlignment="1">
      <alignment/>
    </xf>
    <xf numFmtId="1" fontId="46" fillId="0" borderId="28" xfId="0" applyNumberFormat="1" applyFont="1" applyBorder="1" applyAlignment="1">
      <alignment/>
    </xf>
    <xf numFmtId="1" fontId="46" fillId="0" borderId="27" xfId="0" applyNumberFormat="1" applyFont="1" applyBorder="1" applyAlignment="1">
      <alignment/>
    </xf>
    <xf numFmtId="1" fontId="46" fillId="0" borderId="0" xfId="0" applyNumberFormat="1" applyFont="1" applyBorder="1" applyAlignment="1">
      <alignment/>
    </xf>
    <xf numFmtId="1" fontId="46" fillId="0" borderId="34" xfId="0" applyNumberFormat="1" applyFont="1" applyBorder="1" applyAlignment="1">
      <alignment/>
    </xf>
    <xf numFmtId="1" fontId="45" fillId="0" borderId="29" xfId="0" applyNumberFormat="1" applyFont="1" applyBorder="1" applyAlignment="1">
      <alignment/>
    </xf>
    <xf numFmtId="0" fontId="45" fillId="0" borderId="29" xfId="0" applyFont="1" applyBorder="1" applyAlignment="1">
      <alignment horizontal="left"/>
    </xf>
    <xf numFmtId="0" fontId="45" fillId="0" borderId="28" xfId="0" applyFont="1" applyBorder="1" applyAlignment="1">
      <alignment wrapText="1"/>
    </xf>
    <xf numFmtId="1" fontId="45" fillId="0" borderId="10" xfId="0" applyNumberFormat="1" applyFont="1" applyBorder="1" applyAlignment="1">
      <alignment horizontal="right"/>
    </xf>
    <xf numFmtId="1" fontId="45" fillId="0" borderId="10" xfId="0" applyNumberFormat="1" applyFont="1" applyBorder="1" applyAlignment="1">
      <alignment/>
    </xf>
    <xf numFmtId="1" fontId="45" fillId="0" borderId="15" xfId="0" applyNumberFormat="1" applyFont="1" applyBorder="1" applyAlignment="1">
      <alignment/>
    </xf>
    <xf numFmtId="0" fontId="45" fillId="0" borderId="38" xfId="0" applyFont="1" applyBorder="1" applyAlignment="1">
      <alignment horizontal="center"/>
    </xf>
    <xf numFmtId="0" fontId="46" fillId="0" borderId="22" xfId="0" applyFont="1" applyBorder="1" applyAlignment="1">
      <alignment horizontal="left"/>
    </xf>
    <xf numFmtId="0" fontId="46" fillId="0" borderId="23" xfId="0" applyFont="1" applyBorder="1" applyAlignment="1">
      <alignment/>
    </xf>
    <xf numFmtId="1" fontId="45" fillId="0" borderId="22" xfId="0" applyNumberFormat="1" applyFont="1" applyBorder="1" applyAlignment="1">
      <alignment/>
    </xf>
    <xf numFmtId="1" fontId="46" fillId="0" borderId="42" xfId="0" applyNumberFormat="1" applyFont="1" applyBorder="1" applyAlignment="1">
      <alignment/>
    </xf>
    <xf numFmtId="1" fontId="46" fillId="0" borderId="22" xfId="0" applyNumberFormat="1" applyFont="1" applyBorder="1" applyAlignment="1">
      <alignment/>
    </xf>
    <xf numFmtId="1" fontId="46" fillId="0" borderId="41" xfId="0" applyNumberFormat="1" applyFont="1" applyBorder="1" applyAlignment="1">
      <alignment/>
    </xf>
    <xf numFmtId="1" fontId="45" fillId="0" borderId="21" xfId="0" applyNumberFormat="1" applyFont="1" applyBorder="1" applyAlignment="1">
      <alignment/>
    </xf>
    <xf numFmtId="0" fontId="46" fillId="0" borderId="12" xfId="0" applyFont="1" applyBorder="1" applyAlignment="1">
      <alignment horizontal="left"/>
    </xf>
    <xf numFmtId="0" fontId="46" fillId="0" borderId="90" xfId="0" applyFont="1" applyBorder="1" applyAlignment="1">
      <alignment horizontal="left"/>
    </xf>
    <xf numFmtId="0" fontId="46" fillId="0" borderId="89" xfId="0" applyFont="1" applyBorder="1" applyAlignment="1">
      <alignment/>
    </xf>
    <xf numFmtId="0" fontId="61" fillId="0" borderId="86" xfId="0" applyFont="1" applyBorder="1" applyAlignment="1">
      <alignment horizontal="left"/>
    </xf>
    <xf numFmtId="0" fontId="61" fillId="0" borderId="87" xfId="0" applyFont="1" applyBorder="1" applyAlignment="1">
      <alignment/>
    </xf>
    <xf numFmtId="1" fontId="61" fillId="0" borderId="98" xfId="0" applyNumberFormat="1" applyFont="1" applyBorder="1" applyAlignment="1">
      <alignment/>
    </xf>
    <xf numFmtId="1" fontId="61" fillId="0" borderId="86" xfId="0" applyNumberFormat="1" applyFont="1" applyBorder="1" applyAlignment="1">
      <alignment/>
    </xf>
    <xf numFmtId="1" fontId="61" fillId="0" borderId="99" xfId="0" applyNumberFormat="1" applyFont="1" applyBorder="1" applyAlignment="1">
      <alignment/>
    </xf>
    <xf numFmtId="1" fontId="45" fillId="0" borderId="85" xfId="0" applyNumberFormat="1" applyFont="1" applyBorder="1" applyAlignment="1">
      <alignment/>
    </xf>
    <xf numFmtId="0" fontId="46" fillId="0" borderId="11" xfId="0" applyFont="1" applyBorder="1" applyAlignment="1">
      <alignment horizontal="left"/>
    </xf>
    <xf numFmtId="0" fontId="61" fillId="0" borderId="93" xfId="0" applyFont="1" applyBorder="1" applyAlignment="1">
      <alignment/>
    </xf>
    <xf numFmtId="1" fontId="61" fillId="0" borderId="34" xfId="0" applyNumberFormat="1" applyFont="1" applyBorder="1" applyAlignment="1">
      <alignment/>
    </xf>
    <xf numFmtId="1" fontId="61" fillId="0" borderId="24" xfId="0" applyNumberFormat="1" applyFont="1" applyBorder="1" applyAlignment="1">
      <alignment/>
    </xf>
    <xf numFmtId="1" fontId="61" fillId="0" borderId="0" xfId="0" applyNumberFormat="1" applyFont="1" applyBorder="1" applyAlignment="1">
      <alignment/>
    </xf>
    <xf numFmtId="0" fontId="61" fillId="0" borderId="31" xfId="0" applyFont="1" applyBorder="1" applyAlignment="1">
      <alignment horizontal="left"/>
    </xf>
    <xf numFmtId="1" fontId="45" fillId="0" borderId="41" xfId="0" applyNumberFormat="1" applyFont="1" applyBorder="1" applyAlignment="1">
      <alignment/>
    </xf>
    <xf numFmtId="1" fontId="61" fillId="0" borderId="22" xfId="0" applyNumberFormat="1" applyFont="1" applyBorder="1" applyAlignment="1">
      <alignment/>
    </xf>
    <xf numFmtId="1" fontId="61" fillId="0" borderId="23" xfId="0" applyNumberFormat="1" applyFont="1" applyBorder="1" applyAlignment="1">
      <alignment/>
    </xf>
    <xf numFmtId="1" fontId="61" fillId="0" borderId="52" xfId="0" applyNumberFormat="1" applyFont="1" applyBorder="1" applyAlignment="1">
      <alignment/>
    </xf>
    <xf numFmtId="1" fontId="61" fillId="0" borderId="53" xfId="0" applyNumberFormat="1" applyFont="1" applyBorder="1" applyAlignment="1">
      <alignment/>
    </xf>
    <xf numFmtId="1" fontId="45" fillId="0" borderId="42" xfId="0" applyNumberFormat="1" applyFont="1" applyBorder="1" applyAlignment="1">
      <alignment/>
    </xf>
    <xf numFmtId="0" fontId="46" fillId="0" borderId="60" xfId="0" applyFont="1" applyBorder="1" applyAlignment="1">
      <alignment/>
    </xf>
    <xf numFmtId="1" fontId="45" fillId="0" borderId="60" xfId="0" applyNumberFormat="1" applyFont="1" applyBorder="1" applyAlignment="1">
      <alignment/>
    </xf>
    <xf numFmtId="1" fontId="45" fillId="0" borderId="20" xfId="0" applyNumberFormat="1" applyFont="1" applyBorder="1" applyAlignment="1">
      <alignment/>
    </xf>
    <xf numFmtId="1" fontId="45" fillId="0" borderId="56" xfId="0" applyNumberFormat="1" applyFont="1" applyBorder="1" applyAlignment="1">
      <alignment/>
    </xf>
    <xf numFmtId="1" fontId="46" fillId="0" borderId="20" xfId="0" applyNumberFormat="1" applyFont="1" applyBorder="1" applyAlignment="1">
      <alignment/>
    </xf>
    <xf numFmtId="1" fontId="46" fillId="0" borderId="65" xfId="0" applyNumberFormat="1" applyFont="1" applyBorder="1" applyAlignment="1">
      <alignment/>
    </xf>
    <xf numFmtId="1" fontId="46" fillId="0" borderId="57" xfId="0" applyNumberFormat="1" applyFont="1" applyBorder="1" applyAlignment="1">
      <alignment/>
    </xf>
    <xf numFmtId="1" fontId="46" fillId="0" borderId="58" xfId="0" applyNumberFormat="1" applyFont="1" applyBorder="1" applyAlignment="1">
      <alignment/>
    </xf>
    <xf numFmtId="1" fontId="45" fillId="0" borderId="59" xfId="0" applyNumberFormat="1" applyFont="1" applyBorder="1" applyAlignment="1">
      <alignment/>
    </xf>
    <xf numFmtId="0" fontId="45" fillId="0" borderId="29" xfId="0" applyFont="1" applyBorder="1" applyAlignment="1">
      <alignment wrapText="1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wrapText="1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4" fillId="0" borderId="37" xfId="0" applyFont="1" applyBorder="1" applyAlignment="1">
      <alignment/>
    </xf>
    <xf numFmtId="49" fontId="34" fillId="0" borderId="16" xfId="0" applyNumberFormat="1" applyFont="1" applyBorder="1" applyAlignment="1">
      <alignment horizontal="center"/>
    </xf>
    <xf numFmtId="1" fontId="34" fillId="0" borderId="23" xfId="0" applyNumberFormat="1" applyFont="1" applyBorder="1" applyAlignment="1">
      <alignment/>
    </xf>
    <xf numFmtId="1" fontId="34" fillId="0" borderId="52" xfId="0" applyNumberFormat="1" applyFont="1" applyBorder="1" applyAlignment="1">
      <alignment/>
    </xf>
    <xf numFmtId="1" fontId="33" fillId="0" borderId="53" xfId="0" applyNumberFormat="1" applyFont="1" applyBorder="1" applyAlignment="1">
      <alignment/>
    </xf>
    <xf numFmtId="1" fontId="33" fillId="0" borderId="75" xfId="0" applyNumberFormat="1" applyFont="1" applyBorder="1" applyAlignment="1">
      <alignment/>
    </xf>
    <xf numFmtId="1" fontId="34" fillId="0" borderId="66" xfId="0" applyNumberFormat="1" applyFont="1" applyBorder="1" applyAlignment="1">
      <alignment/>
    </xf>
    <xf numFmtId="1" fontId="34" fillId="0" borderId="75" xfId="0" applyNumberFormat="1" applyFont="1" applyBorder="1" applyAlignment="1">
      <alignment/>
    </xf>
    <xf numFmtId="1" fontId="34" fillId="0" borderId="33" xfId="0" applyNumberFormat="1" applyFont="1" applyBorder="1" applyAlignment="1">
      <alignment/>
    </xf>
    <xf numFmtId="1" fontId="34" fillId="0" borderId="97" xfId="0" applyNumberFormat="1" applyFont="1" applyBorder="1" applyAlignment="1">
      <alignment/>
    </xf>
    <xf numFmtId="1" fontId="33" fillId="0" borderId="14" xfId="0" applyNumberFormat="1" applyFont="1" applyBorder="1" applyAlignment="1">
      <alignment/>
    </xf>
    <xf numFmtId="1" fontId="33" fillId="0" borderId="76" xfId="0" applyNumberFormat="1" applyFont="1" applyBorder="1" applyAlignment="1">
      <alignment/>
    </xf>
    <xf numFmtId="1" fontId="34" fillId="0" borderId="67" xfId="0" applyNumberFormat="1" applyFont="1" applyBorder="1" applyAlignment="1">
      <alignment/>
    </xf>
    <xf numFmtId="1" fontId="34" fillId="0" borderId="76" xfId="0" applyNumberFormat="1" applyFont="1" applyBorder="1" applyAlignment="1">
      <alignment/>
    </xf>
    <xf numFmtId="0" fontId="33" fillId="0" borderId="88" xfId="0" applyFont="1" applyBorder="1" applyAlignment="1">
      <alignment horizontal="left"/>
    </xf>
    <xf numFmtId="0" fontId="33" fillId="0" borderId="86" xfId="0" applyFont="1" applyBorder="1" applyAlignment="1">
      <alignment/>
    </xf>
    <xf numFmtId="1" fontId="34" fillId="0" borderId="89" xfId="0" applyNumberFormat="1" applyFont="1" applyBorder="1" applyAlignment="1">
      <alignment/>
    </xf>
    <xf numFmtId="1" fontId="34" fillId="0" borderId="90" xfId="0" applyNumberFormat="1" applyFont="1" applyBorder="1" applyAlignment="1">
      <alignment/>
    </xf>
    <xf numFmtId="1" fontId="34" fillId="0" borderId="100" xfId="0" applyNumberFormat="1" applyFont="1" applyBorder="1" applyAlignment="1">
      <alignment/>
    </xf>
    <xf numFmtId="1" fontId="33" fillId="0" borderId="101" xfId="0" applyNumberFormat="1" applyFont="1" applyBorder="1" applyAlignment="1">
      <alignment/>
    </xf>
    <xf numFmtId="1" fontId="33" fillId="0" borderId="102" xfId="0" applyNumberFormat="1" applyFont="1" applyBorder="1" applyAlignment="1">
      <alignment/>
    </xf>
    <xf numFmtId="1" fontId="33" fillId="0" borderId="91" xfId="0" applyNumberFormat="1" applyFont="1" applyBorder="1" applyAlignment="1">
      <alignment/>
    </xf>
    <xf numFmtId="1" fontId="33" fillId="0" borderId="92" xfId="0" applyNumberFormat="1" applyFont="1" applyBorder="1" applyAlignment="1">
      <alignment/>
    </xf>
    <xf numFmtId="1" fontId="34" fillId="0" borderId="103" xfId="0" applyNumberFormat="1" applyFont="1" applyBorder="1" applyAlignment="1">
      <alignment/>
    </xf>
    <xf numFmtId="1" fontId="34" fillId="0" borderId="102" xfId="0" applyNumberFormat="1" applyFont="1" applyBorder="1" applyAlignment="1">
      <alignment/>
    </xf>
    <xf numFmtId="0" fontId="33" fillId="0" borderId="85" xfId="0" applyFont="1" applyBorder="1" applyAlignment="1">
      <alignment horizontal="left"/>
    </xf>
    <xf numFmtId="0" fontId="37" fillId="0" borderId="86" xfId="0" applyFont="1" applyBorder="1" applyAlignment="1">
      <alignment/>
    </xf>
    <xf numFmtId="1" fontId="34" fillId="0" borderId="87" xfId="0" applyNumberFormat="1" applyFont="1" applyBorder="1" applyAlignment="1">
      <alignment/>
    </xf>
    <xf numFmtId="1" fontId="34" fillId="0" borderId="93" xfId="0" applyNumberFormat="1" applyFont="1" applyBorder="1" applyAlignment="1">
      <alignment/>
    </xf>
    <xf numFmtId="1" fontId="34" fillId="0" borderId="104" xfId="0" applyNumberFormat="1" applyFont="1" applyBorder="1" applyAlignment="1">
      <alignment/>
    </xf>
    <xf numFmtId="1" fontId="34" fillId="0" borderId="105" xfId="0" applyNumberFormat="1" applyFont="1" applyBorder="1" applyAlignment="1">
      <alignment/>
    </xf>
    <xf numFmtId="1" fontId="34" fillId="0" borderId="106" xfId="0" applyNumberFormat="1" applyFont="1" applyBorder="1" applyAlignment="1">
      <alignment/>
    </xf>
    <xf numFmtId="1" fontId="34" fillId="0" borderId="95" xfId="0" applyNumberFormat="1" applyFont="1" applyBorder="1" applyAlignment="1">
      <alignment/>
    </xf>
    <xf numFmtId="1" fontId="34" fillId="0" borderId="96" xfId="0" applyNumberFormat="1" applyFont="1" applyBorder="1" applyAlignment="1">
      <alignment/>
    </xf>
    <xf numFmtId="1" fontId="34" fillId="0" borderId="107" xfId="0" applyNumberFormat="1" applyFont="1" applyBorder="1" applyAlignment="1">
      <alignment/>
    </xf>
    <xf numFmtId="0" fontId="33" fillId="0" borderId="17" xfId="0" applyFont="1" applyBorder="1" applyAlignment="1">
      <alignment horizontal="left"/>
    </xf>
    <xf numFmtId="1" fontId="34" fillId="0" borderId="32" xfId="0" applyNumberFormat="1" applyFont="1" applyBorder="1" applyAlignment="1">
      <alignment/>
    </xf>
    <xf numFmtId="1" fontId="34" fillId="0" borderId="54" xfId="0" applyNumberFormat="1" applyFont="1" applyBorder="1" applyAlignment="1">
      <alignment/>
    </xf>
    <xf numFmtId="1" fontId="33" fillId="0" borderId="55" xfId="0" applyNumberFormat="1" applyFont="1" applyBorder="1" applyAlignment="1">
      <alignment/>
    </xf>
    <xf numFmtId="1" fontId="33" fillId="0" borderId="108" xfId="0" applyNumberFormat="1" applyFont="1" applyBorder="1" applyAlignment="1">
      <alignment/>
    </xf>
    <xf numFmtId="1" fontId="34" fillId="0" borderId="80" xfId="0" applyNumberFormat="1" applyFont="1" applyBorder="1" applyAlignment="1">
      <alignment/>
    </xf>
    <xf numFmtId="1" fontId="34" fillId="0" borderId="108" xfId="0" applyNumberFormat="1" applyFont="1" applyBorder="1" applyAlignment="1">
      <alignment/>
    </xf>
    <xf numFmtId="0" fontId="33" fillId="0" borderId="45" xfId="0" applyFont="1" applyBorder="1" applyAlignment="1">
      <alignment horizontal="left"/>
    </xf>
    <xf numFmtId="49" fontId="33" fillId="0" borderId="11" xfId="0" applyNumberFormat="1" applyFont="1" applyBorder="1" applyAlignment="1">
      <alignment horizontal="right"/>
    </xf>
    <xf numFmtId="1" fontId="33" fillId="0" borderId="97" xfId="0" applyNumberFormat="1" applyFont="1" applyBorder="1" applyAlignment="1">
      <alignment/>
    </xf>
    <xf numFmtId="0" fontId="33" fillId="0" borderId="29" xfId="0" applyFont="1" applyBorder="1" applyAlignment="1">
      <alignment horizontal="left"/>
    </xf>
    <xf numFmtId="0" fontId="33" fillId="0" borderId="28" xfId="0" applyFont="1" applyBorder="1" applyAlignment="1">
      <alignment horizontal="right"/>
    </xf>
    <xf numFmtId="1" fontId="34" fillId="0" borderId="27" xfId="0" applyNumberFormat="1" applyFont="1" applyBorder="1" applyAlignment="1">
      <alignment/>
    </xf>
    <xf numFmtId="1" fontId="34" fillId="0" borderId="28" xfId="0" applyNumberFormat="1" applyFont="1" applyBorder="1" applyAlignment="1">
      <alignment/>
    </xf>
    <xf numFmtId="1" fontId="34" fillId="0" borderId="84" xfId="0" applyNumberFormat="1" applyFont="1" applyBorder="1" applyAlignment="1">
      <alignment/>
    </xf>
    <xf numFmtId="1" fontId="33" fillId="0" borderId="109" xfId="0" applyNumberFormat="1" applyFont="1" applyBorder="1" applyAlignment="1">
      <alignment/>
    </xf>
    <xf numFmtId="1" fontId="33" fillId="0" borderId="83" xfId="0" applyNumberFormat="1" applyFont="1" applyBorder="1" applyAlignment="1">
      <alignment/>
    </xf>
    <xf numFmtId="1" fontId="33" fillId="0" borderId="34" xfId="0" applyNumberFormat="1" applyFont="1" applyBorder="1" applyAlignment="1">
      <alignment/>
    </xf>
    <xf numFmtId="1" fontId="34" fillId="0" borderId="74" xfId="0" applyNumberFormat="1" applyFont="1" applyBorder="1" applyAlignment="1">
      <alignment/>
    </xf>
    <xf numFmtId="1" fontId="34" fillId="0" borderId="83" xfId="0" applyNumberFormat="1" applyFont="1" applyBorder="1" applyAlignment="1">
      <alignment/>
    </xf>
    <xf numFmtId="0" fontId="34" fillId="0" borderId="29" xfId="0" applyFont="1" applyBorder="1" applyAlignment="1">
      <alignment horizontal="left"/>
    </xf>
    <xf numFmtId="0" fontId="34" fillId="0" borderId="29" xfId="0" applyFont="1" applyBorder="1" applyAlignment="1">
      <alignment wrapText="1"/>
    </xf>
    <xf numFmtId="1" fontId="34" fillId="0" borderId="10" xfId="0" applyNumberFormat="1" applyFont="1" applyBorder="1" applyAlignment="1">
      <alignment/>
    </xf>
    <xf numFmtId="0" fontId="34" fillId="0" borderId="16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34" fillId="0" borderId="37" xfId="0" applyNumberFormat="1" applyFont="1" applyBorder="1" applyAlignment="1">
      <alignment horizontal="center"/>
    </xf>
    <xf numFmtId="49" fontId="34" fillId="0" borderId="15" xfId="0" applyNumberFormat="1" applyFont="1" applyBorder="1" applyAlignment="1">
      <alignment horizontal="center"/>
    </xf>
    <xf numFmtId="0" fontId="33" fillId="0" borderId="22" xfId="0" applyFont="1" applyBorder="1" applyAlignment="1">
      <alignment horizontal="left"/>
    </xf>
    <xf numFmtId="0" fontId="33" fillId="0" borderId="23" xfId="0" applyFont="1" applyBorder="1" applyAlignment="1">
      <alignment/>
    </xf>
    <xf numFmtId="0" fontId="33" fillId="0" borderId="90" xfId="0" applyFont="1" applyBorder="1" applyAlignment="1">
      <alignment horizontal="left"/>
    </xf>
    <xf numFmtId="0" fontId="33" fillId="0" borderId="89" xfId="0" applyFont="1" applyBorder="1" applyAlignment="1">
      <alignment/>
    </xf>
    <xf numFmtId="0" fontId="37" fillId="0" borderId="86" xfId="0" applyFont="1" applyBorder="1" applyAlignment="1">
      <alignment horizontal="left"/>
    </xf>
    <xf numFmtId="0" fontId="37" fillId="0" borderId="87" xfId="0" applyFont="1" applyBorder="1" applyAlignment="1">
      <alignment/>
    </xf>
    <xf numFmtId="1" fontId="34" fillId="0" borderId="86" xfId="0" applyNumberFormat="1" applyFont="1" applyBorder="1" applyAlignment="1">
      <alignment/>
    </xf>
    <xf numFmtId="1" fontId="37" fillId="0" borderId="110" xfId="0" applyNumberFormat="1" applyFont="1" applyBorder="1" applyAlignment="1">
      <alignment/>
    </xf>
    <xf numFmtId="1" fontId="37" fillId="0" borderId="98" xfId="0" applyNumberFormat="1" applyFont="1" applyBorder="1" applyAlignment="1">
      <alignment/>
    </xf>
    <xf numFmtId="1" fontId="34" fillId="0" borderId="111" xfId="0" applyNumberFormat="1" applyFont="1" applyBorder="1" applyAlignment="1">
      <alignment/>
    </xf>
    <xf numFmtId="1" fontId="37" fillId="0" borderId="112" xfId="0" applyNumberFormat="1" applyFont="1" applyBorder="1" applyAlignment="1">
      <alignment/>
    </xf>
    <xf numFmtId="0" fontId="37" fillId="0" borderId="113" xfId="0" applyFont="1" applyBorder="1" applyAlignment="1">
      <alignment/>
    </xf>
    <xf numFmtId="1" fontId="34" fillId="0" borderId="113" xfId="0" applyNumberFormat="1" applyFont="1" applyBorder="1" applyAlignment="1">
      <alignment/>
    </xf>
    <xf numFmtId="1" fontId="34" fillId="0" borderId="114" xfId="0" applyNumberFormat="1" applyFont="1" applyBorder="1" applyAlignment="1">
      <alignment/>
    </xf>
    <xf numFmtId="1" fontId="37" fillId="0" borderId="115" xfId="0" applyNumberFormat="1" applyFont="1" applyBorder="1" applyAlignment="1">
      <alignment/>
    </xf>
    <xf numFmtId="1" fontId="37" fillId="0" borderId="116" xfId="0" applyNumberFormat="1" applyFont="1" applyBorder="1" applyAlignment="1">
      <alignment/>
    </xf>
    <xf numFmtId="1" fontId="34" fillId="0" borderId="117" xfId="0" applyNumberFormat="1" applyFont="1" applyBorder="1" applyAlignment="1">
      <alignment/>
    </xf>
    <xf numFmtId="1" fontId="37" fillId="0" borderId="118" xfId="0" applyNumberFormat="1" applyFont="1" applyBorder="1" applyAlignment="1">
      <alignment/>
    </xf>
    <xf numFmtId="0" fontId="37" fillId="0" borderId="31" xfId="0" applyFont="1" applyBorder="1" applyAlignment="1">
      <alignment horizontal="left"/>
    </xf>
    <xf numFmtId="0" fontId="33" fillId="0" borderId="21" xfId="0" applyFont="1" applyBorder="1" applyAlignment="1">
      <alignment/>
    </xf>
    <xf numFmtId="1" fontId="37" fillId="0" borderId="53" xfId="0" applyNumberFormat="1" applyFont="1" applyBorder="1" applyAlignment="1">
      <alignment/>
    </xf>
    <xf numFmtId="1" fontId="37" fillId="0" borderId="42" xfId="0" applyNumberFormat="1" applyFont="1" applyBorder="1" applyAlignment="1">
      <alignment/>
    </xf>
    <xf numFmtId="1" fontId="37" fillId="0" borderId="75" xfId="0" applyNumberFormat="1" applyFont="1" applyBorder="1" applyAlignment="1">
      <alignment/>
    </xf>
    <xf numFmtId="0" fontId="33" fillId="0" borderId="60" xfId="0" applyFont="1" applyBorder="1" applyAlignment="1">
      <alignment/>
    </xf>
    <xf numFmtId="1" fontId="34" fillId="0" borderId="20" xfId="0" applyNumberFormat="1" applyFont="1" applyBorder="1" applyAlignment="1">
      <alignment/>
    </xf>
    <xf numFmtId="1" fontId="34" fillId="0" borderId="57" xfId="0" applyNumberFormat="1" applyFont="1" applyBorder="1" applyAlignment="1">
      <alignment/>
    </xf>
    <xf numFmtId="1" fontId="33" fillId="0" borderId="58" xfId="0" applyNumberFormat="1" applyFont="1" applyBorder="1" applyAlignment="1">
      <alignment/>
    </xf>
    <xf numFmtId="1" fontId="33" fillId="0" borderId="59" xfId="0" applyNumberFormat="1" applyFont="1" applyBorder="1" applyAlignment="1">
      <alignment/>
    </xf>
    <xf numFmtId="1" fontId="34" fillId="0" borderId="69" xfId="0" applyNumberFormat="1" applyFont="1" applyBorder="1" applyAlignment="1">
      <alignment/>
    </xf>
    <xf numFmtId="1" fontId="34" fillId="0" borderId="77" xfId="0" applyNumberFormat="1" applyFont="1" applyBorder="1" applyAlignment="1">
      <alignment/>
    </xf>
    <xf numFmtId="0" fontId="34" fillId="0" borderId="15" xfId="0" applyFont="1" applyBorder="1" applyAlignment="1">
      <alignment horizontal="left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49" fontId="34" fillId="0" borderId="0" xfId="0" applyNumberFormat="1" applyFont="1" applyBorder="1" applyAlignment="1">
      <alignment horizontal="center"/>
    </xf>
    <xf numFmtId="1" fontId="33" fillId="0" borderId="52" xfId="0" applyNumberFormat="1" applyFont="1" applyBorder="1" applyAlignment="1">
      <alignment/>
    </xf>
    <xf numFmtId="1" fontId="33" fillId="0" borderId="100" xfId="0" applyNumberFormat="1" applyFont="1" applyBorder="1" applyAlignment="1">
      <alignment/>
    </xf>
    <xf numFmtId="1" fontId="33" fillId="0" borderId="54" xfId="0" applyNumberFormat="1" applyFont="1" applyBorder="1" applyAlignment="1">
      <alignment/>
    </xf>
    <xf numFmtId="1" fontId="33" fillId="0" borderId="84" xfId="0" applyNumberFormat="1" applyFont="1" applyBorder="1" applyAlignment="1">
      <alignment/>
    </xf>
    <xf numFmtId="1" fontId="34" fillId="0" borderId="16" xfId="0" applyNumberFormat="1" applyFont="1" applyBorder="1" applyAlignment="1">
      <alignment/>
    </xf>
    <xf numFmtId="1" fontId="37" fillId="0" borderId="119" xfId="0" applyNumberFormat="1" applyFont="1" applyBorder="1" applyAlignment="1">
      <alignment/>
    </xf>
    <xf numFmtId="1" fontId="37" fillId="0" borderId="114" xfId="0" applyNumberFormat="1" applyFont="1" applyBorder="1" applyAlignment="1">
      <alignment/>
    </xf>
    <xf numFmtId="1" fontId="37" fillId="0" borderId="52" xfId="0" applyNumberFormat="1" applyFont="1" applyBorder="1" applyAlignment="1">
      <alignment/>
    </xf>
    <xf numFmtId="1" fontId="33" fillId="0" borderId="57" xfId="0" applyNumberFormat="1" applyFont="1" applyBorder="1" applyAlignment="1">
      <alignment/>
    </xf>
    <xf numFmtId="0" fontId="34" fillId="0" borderId="15" xfId="0" applyFont="1" applyBorder="1" applyAlignment="1">
      <alignment wrapText="1"/>
    </xf>
    <xf numFmtId="165" fontId="34" fillId="0" borderId="0" xfId="0" applyNumberFormat="1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49" fontId="34" fillId="0" borderId="61" xfId="0" applyNumberFormat="1" applyFont="1" applyBorder="1" applyAlignment="1">
      <alignment horizontal="center"/>
    </xf>
    <xf numFmtId="49" fontId="34" fillId="0" borderId="38" xfId="0" applyNumberFormat="1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61" fillId="0" borderId="0" xfId="0" applyFont="1" applyBorder="1" applyAlignment="1">
      <alignment/>
    </xf>
    <xf numFmtId="49" fontId="46" fillId="0" borderId="0" xfId="0" applyNumberFormat="1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3" fillId="0" borderId="0" xfId="0" applyFont="1" applyBorder="1" applyAlignment="1">
      <alignment vertical="center" wrapText="1"/>
    </xf>
    <xf numFmtId="0" fontId="45" fillId="0" borderId="0" xfId="0" applyFont="1" applyBorder="1" applyAlignment="1">
      <alignment wrapText="1"/>
    </xf>
    <xf numFmtId="0" fontId="6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45" fillId="0" borderId="0" xfId="0" applyNumberFormat="1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1" fontId="45" fillId="0" borderId="0" xfId="0" applyNumberFormat="1" applyFont="1" applyBorder="1" applyAlignment="1">
      <alignment horizontal="right"/>
    </xf>
    <xf numFmtId="0" fontId="52" fillId="0" borderId="0" xfId="0" applyFont="1" applyBorder="1" applyAlignment="1">
      <alignment vertical="center" wrapText="1"/>
    </xf>
    <xf numFmtId="0" fontId="48" fillId="0" borderId="0" xfId="0" applyFont="1" applyAlignment="1">
      <alignment horizontal="center"/>
    </xf>
    <xf numFmtId="0" fontId="22" fillId="0" borderId="61" xfId="0" applyFont="1" applyBorder="1" applyAlignment="1">
      <alignment/>
    </xf>
    <xf numFmtId="0" fontId="34" fillId="0" borderId="61" xfId="0" applyFont="1" applyBorder="1" applyAlignment="1">
      <alignment/>
    </xf>
    <xf numFmtId="0" fontId="22" fillId="0" borderId="40" xfId="0" applyFont="1" applyBorder="1" applyAlignment="1">
      <alignment/>
    </xf>
    <xf numFmtId="49" fontId="34" fillId="0" borderId="78" xfId="0" applyNumberFormat="1" applyFont="1" applyBorder="1" applyAlignment="1">
      <alignment horizontal="center"/>
    </xf>
    <xf numFmtId="49" fontId="34" fillId="0" borderId="71" xfId="0" applyNumberFormat="1" applyFont="1" applyBorder="1" applyAlignment="1">
      <alignment horizontal="center"/>
    </xf>
    <xf numFmtId="49" fontId="34" fillId="0" borderId="50" xfId="0" applyNumberFormat="1" applyFont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49" fontId="34" fillId="0" borderId="51" xfId="0" applyNumberFormat="1" applyFont="1" applyBorder="1" applyAlignment="1">
      <alignment horizontal="center"/>
    </xf>
    <xf numFmtId="49" fontId="34" fillId="0" borderId="11" xfId="0" applyNumberFormat="1" applyFont="1" applyBorder="1" applyAlignment="1">
      <alignment horizontal="center"/>
    </xf>
    <xf numFmtId="49" fontId="34" fillId="0" borderId="54" xfId="0" applyNumberFormat="1" applyFont="1" applyBorder="1" applyAlignment="1">
      <alignment horizontal="center"/>
    </xf>
    <xf numFmtId="49" fontId="34" fillId="0" borderId="55" xfId="0" applyNumberFormat="1" applyFont="1" applyBorder="1" applyAlignment="1">
      <alignment horizontal="center"/>
    </xf>
    <xf numFmtId="49" fontId="34" fillId="0" borderId="43" xfId="0" applyNumberFormat="1" applyFont="1" applyBorder="1" applyAlignment="1">
      <alignment horizontal="center"/>
    </xf>
    <xf numFmtId="0" fontId="33" fillId="0" borderId="66" xfId="0" applyFont="1" applyBorder="1" applyAlignment="1">
      <alignment horizontal="center"/>
    </xf>
    <xf numFmtId="0" fontId="33" fillId="0" borderId="45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49" fontId="34" fillId="0" borderId="44" xfId="0" applyNumberFormat="1" applyFont="1" applyBorder="1" applyAlignment="1">
      <alignment horizontal="center"/>
    </xf>
    <xf numFmtId="49" fontId="34" fillId="0" borderId="12" xfId="0" applyNumberFormat="1" applyFont="1" applyBorder="1" applyAlignment="1">
      <alignment horizontal="center"/>
    </xf>
    <xf numFmtId="49" fontId="34" fillId="0" borderId="97" xfId="0" applyNumberFormat="1" applyFont="1" applyBorder="1" applyAlignment="1">
      <alignment horizontal="center"/>
    </xf>
    <xf numFmtId="49" fontId="34" fillId="0" borderId="14" xfId="0" applyNumberFormat="1" applyFont="1" applyBorder="1" applyAlignment="1">
      <alignment horizontal="center"/>
    </xf>
    <xf numFmtId="49" fontId="34" fillId="0" borderId="45" xfId="0" applyNumberFormat="1" applyFont="1" applyBorder="1" applyAlignment="1">
      <alignment horizontal="center"/>
    </xf>
    <xf numFmtId="0" fontId="33" fillId="0" borderId="85" xfId="0" applyFont="1" applyBorder="1" applyAlignment="1">
      <alignment/>
    </xf>
    <xf numFmtId="1" fontId="34" fillId="0" borderId="99" xfId="0" applyNumberFormat="1" applyFont="1" applyBorder="1" applyAlignment="1">
      <alignment/>
    </xf>
    <xf numFmtId="1" fontId="33" fillId="0" borderId="99" xfId="0" applyNumberFormat="1" applyFont="1" applyBorder="1" applyAlignment="1">
      <alignment/>
    </xf>
    <xf numFmtId="1" fontId="33" fillId="0" borderId="86" xfId="0" applyNumberFormat="1" applyFont="1" applyBorder="1" applyAlignment="1">
      <alignment/>
    </xf>
    <xf numFmtId="1" fontId="33" fillId="0" borderId="119" xfId="0" applyNumberFormat="1" applyFont="1" applyBorder="1" applyAlignment="1">
      <alignment/>
    </xf>
    <xf numFmtId="1" fontId="33" fillId="0" borderId="110" xfId="0" applyNumberFormat="1" applyFont="1" applyBorder="1" applyAlignment="1">
      <alignment/>
    </xf>
    <xf numFmtId="1" fontId="33" fillId="0" borderId="98" xfId="0" applyNumberFormat="1" applyFont="1" applyBorder="1" applyAlignment="1">
      <alignment/>
    </xf>
    <xf numFmtId="0" fontId="33" fillId="0" borderId="17" xfId="0" applyFont="1" applyBorder="1" applyAlignment="1">
      <alignment/>
    </xf>
    <xf numFmtId="1" fontId="34" fillId="0" borderId="51" xfId="0" applyNumberFormat="1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31" xfId="0" applyFont="1" applyBorder="1" applyAlignment="1">
      <alignment/>
    </xf>
    <xf numFmtId="0" fontId="37" fillId="0" borderId="88" xfId="0" applyFont="1" applyBorder="1" applyAlignment="1">
      <alignment/>
    </xf>
    <xf numFmtId="1" fontId="34" fillId="0" borderId="91" xfId="0" applyNumberFormat="1" applyFont="1" applyBorder="1" applyAlignment="1">
      <alignment/>
    </xf>
    <xf numFmtId="1" fontId="34" fillId="0" borderId="101" xfId="0" applyNumberFormat="1" applyFont="1" applyBorder="1" applyAlignment="1">
      <alignment/>
    </xf>
    <xf numFmtId="1" fontId="34" fillId="0" borderId="92" xfId="0" applyNumberFormat="1" applyFont="1" applyBorder="1" applyAlignment="1">
      <alignment/>
    </xf>
    <xf numFmtId="0" fontId="46" fillId="0" borderId="31" xfId="0" applyFont="1" applyBorder="1" applyAlignment="1">
      <alignment/>
    </xf>
    <xf numFmtId="49" fontId="46" fillId="0" borderId="17" xfId="0" applyNumberFormat="1" applyFont="1" applyBorder="1" applyAlignment="1">
      <alignment horizontal="left"/>
    </xf>
    <xf numFmtId="1" fontId="34" fillId="0" borderId="37" xfId="0" applyNumberFormat="1" applyFont="1" applyBorder="1" applyAlignment="1">
      <alignment/>
    </xf>
    <xf numFmtId="1" fontId="34" fillId="0" borderId="78" xfId="0" applyNumberFormat="1" applyFont="1" applyBorder="1" applyAlignment="1">
      <alignment/>
    </xf>
    <xf numFmtId="1" fontId="34" fillId="0" borderId="71" xfId="0" applyNumberFormat="1" applyFont="1" applyBorder="1" applyAlignment="1">
      <alignment/>
    </xf>
    <xf numFmtId="1" fontId="34" fillId="0" borderId="50" xfId="0" applyNumberFormat="1" applyFont="1" applyBorder="1" applyAlignment="1">
      <alignment/>
    </xf>
    <xf numFmtId="1" fontId="33" fillId="0" borderId="90" xfId="0" applyNumberFormat="1" applyFont="1" applyBorder="1" applyAlignment="1">
      <alignment/>
    </xf>
    <xf numFmtId="1" fontId="34" fillId="0" borderId="88" xfId="0" applyNumberFormat="1" applyFont="1" applyBorder="1" applyAlignment="1">
      <alignment/>
    </xf>
    <xf numFmtId="1" fontId="34" fillId="0" borderId="85" xfId="0" applyNumberFormat="1" applyFont="1" applyBorder="1" applyAlignment="1">
      <alignment/>
    </xf>
    <xf numFmtId="1" fontId="37" fillId="0" borderId="86" xfId="0" applyNumberFormat="1" applyFont="1" applyBorder="1" applyAlignment="1">
      <alignment/>
    </xf>
    <xf numFmtId="1" fontId="37" fillId="0" borderId="99" xfId="0" applyNumberFormat="1" applyFont="1" applyBorder="1" applyAlignment="1">
      <alignment/>
    </xf>
    <xf numFmtId="1" fontId="34" fillId="0" borderId="120" xfId="0" applyNumberFormat="1" applyFont="1" applyBorder="1" applyAlignment="1">
      <alignment/>
    </xf>
    <xf numFmtId="1" fontId="37" fillId="0" borderId="113" xfId="0" applyNumberFormat="1" applyFont="1" applyBorder="1" applyAlignment="1">
      <alignment/>
    </xf>
    <xf numFmtId="1" fontId="37" fillId="0" borderId="121" xfId="0" applyNumberFormat="1" applyFont="1" applyBorder="1" applyAlignment="1">
      <alignment/>
    </xf>
    <xf numFmtId="1" fontId="37" fillId="0" borderId="22" xfId="0" applyNumberFormat="1" applyFont="1" applyBorder="1" applyAlignment="1">
      <alignment/>
    </xf>
    <xf numFmtId="0" fontId="33" fillId="0" borderId="18" xfId="0" applyFont="1" applyBorder="1" applyAlignment="1">
      <alignment horizontal="right"/>
    </xf>
    <xf numFmtId="1" fontId="37" fillId="0" borderId="12" xfId="0" applyNumberFormat="1" applyFont="1" applyBorder="1" applyAlignment="1">
      <alignment/>
    </xf>
    <xf numFmtId="1" fontId="37" fillId="0" borderId="97" xfId="0" applyNumberFormat="1" applyFont="1" applyBorder="1" applyAlignment="1">
      <alignment/>
    </xf>
    <xf numFmtId="1" fontId="37" fillId="0" borderId="14" xfId="0" applyNumberFormat="1" applyFont="1" applyBorder="1" applyAlignment="1">
      <alignment/>
    </xf>
    <xf numFmtId="1" fontId="37" fillId="0" borderId="45" xfId="0" applyNumberFormat="1" applyFont="1" applyBorder="1" applyAlignment="1">
      <alignment/>
    </xf>
    <xf numFmtId="1" fontId="34" fillId="0" borderId="60" xfId="0" applyNumberFormat="1" applyFont="1" applyBorder="1" applyAlignment="1">
      <alignment/>
    </xf>
    <xf numFmtId="1" fontId="33" fillId="0" borderId="20" xfId="0" applyNumberFormat="1" applyFont="1" applyBorder="1" applyAlignment="1">
      <alignment/>
    </xf>
    <xf numFmtId="0" fontId="0" fillId="0" borderId="0" xfId="0" applyAlignment="1">
      <alignment/>
    </xf>
    <xf numFmtId="0" fontId="37" fillId="0" borderId="0" xfId="0" applyFont="1" applyBorder="1" applyAlignment="1">
      <alignment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 wrapText="1"/>
    </xf>
    <xf numFmtId="49" fontId="46" fillId="0" borderId="0" xfId="0" applyNumberFormat="1" applyFont="1" applyBorder="1" applyAlignment="1">
      <alignment horizontal="right"/>
    </xf>
    <xf numFmtId="0" fontId="34" fillId="0" borderId="44" xfId="0" applyFont="1" applyBorder="1" applyAlignment="1">
      <alignment horizontal="center"/>
    </xf>
    <xf numFmtId="49" fontId="34" fillId="0" borderId="22" xfId="0" applyNumberFormat="1" applyFont="1" applyBorder="1" applyAlignment="1">
      <alignment horizontal="center"/>
    </xf>
    <xf numFmtId="1" fontId="34" fillId="0" borderId="94" xfId="0" applyNumberFormat="1" applyFont="1" applyBorder="1" applyAlignment="1">
      <alignment/>
    </xf>
    <xf numFmtId="49" fontId="46" fillId="0" borderId="11" xfId="0" applyNumberFormat="1" applyFont="1" applyBorder="1" applyAlignment="1">
      <alignment horizontal="left"/>
    </xf>
    <xf numFmtId="0" fontId="46" fillId="0" borderId="28" xfId="0" applyFont="1" applyBorder="1" applyAlignment="1">
      <alignment horizontal="left"/>
    </xf>
    <xf numFmtId="1" fontId="33" fillId="0" borderId="56" xfId="0" applyNumberFormat="1" applyFont="1" applyBorder="1" applyAlignment="1">
      <alignment/>
    </xf>
    <xf numFmtId="0" fontId="34" fillId="0" borderId="28" xfId="0" applyFont="1" applyBorder="1" applyAlignment="1">
      <alignment wrapText="1"/>
    </xf>
    <xf numFmtId="1" fontId="34" fillId="0" borderId="15" xfId="0" applyNumberFormat="1" applyFont="1" applyBorder="1" applyAlignment="1">
      <alignment/>
    </xf>
    <xf numFmtId="1" fontId="34" fillId="0" borderId="18" xfId="0" applyNumberFormat="1" applyFont="1" applyBorder="1" applyAlignment="1">
      <alignment/>
    </xf>
    <xf numFmtId="1" fontId="37" fillId="0" borderId="41" xfId="0" applyNumberFormat="1" applyFont="1" applyBorder="1" applyAlignment="1">
      <alignment/>
    </xf>
    <xf numFmtId="0" fontId="33" fillId="0" borderId="17" xfId="0" applyFont="1" applyBorder="1" applyAlignment="1">
      <alignment horizontal="right"/>
    </xf>
    <xf numFmtId="1" fontId="37" fillId="0" borderId="51" xfId="0" applyNumberFormat="1" applyFont="1" applyBorder="1" applyAlignment="1">
      <alignment/>
    </xf>
    <xf numFmtId="1" fontId="37" fillId="0" borderId="11" xfId="0" applyNumberFormat="1" applyFont="1" applyBorder="1" applyAlignment="1">
      <alignment/>
    </xf>
    <xf numFmtId="1" fontId="37" fillId="0" borderId="54" xfId="0" applyNumberFormat="1" applyFont="1" applyBorder="1" applyAlignment="1">
      <alignment/>
    </xf>
    <xf numFmtId="1" fontId="37" fillId="0" borderId="55" xfId="0" applyNumberFormat="1" applyFont="1" applyBorder="1" applyAlignment="1">
      <alignment/>
    </xf>
    <xf numFmtId="1" fontId="37" fillId="0" borderId="43" xfId="0" applyNumberFormat="1" applyFont="1" applyBorder="1" applyAlignment="1">
      <alignment/>
    </xf>
    <xf numFmtId="1" fontId="37" fillId="0" borderId="44" xfId="0" applyNumberFormat="1" applyFont="1" applyBorder="1" applyAlignment="1">
      <alignment/>
    </xf>
    <xf numFmtId="0" fontId="34" fillId="0" borderId="0" xfId="0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65" fontId="34" fillId="0" borderId="10" xfId="0" applyNumberFormat="1" applyFont="1" applyBorder="1" applyAlignment="1">
      <alignment horizontal="center"/>
    </xf>
    <xf numFmtId="0" fontId="33" fillId="0" borderId="38" xfId="0" applyFont="1" applyBorder="1" applyAlignment="1">
      <alignment horizontal="left"/>
    </xf>
    <xf numFmtId="0" fontId="33" fillId="0" borderId="40" xfId="0" applyFont="1" applyBorder="1" applyAlignment="1">
      <alignment/>
    </xf>
    <xf numFmtId="0" fontId="34" fillId="0" borderId="41" xfId="0" applyFont="1" applyBorder="1" applyAlignment="1">
      <alignment/>
    </xf>
    <xf numFmtId="0" fontId="33" fillId="0" borderId="41" xfId="0" applyFont="1" applyBorder="1" applyAlignment="1">
      <alignment/>
    </xf>
    <xf numFmtId="0" fontId="33" fillId="0" borderId="42" xfId="0" applyFont="1" applyBorder="1" applyAlignment="1">
      <alignment/>
    </xf>
    <xf numFmtId="0" fontId="34" fillId="0" borderId="44" xfId="0" applyFont="1" applyBorder="1" applyAlignment="1">
      <alignment/>
    </xf>
    <xf numFmtId="0" fontId="34" fillId="0" borderId="18" xfId="0" applyFont="1" applyBorder="1" applyAlignment="1">
      <alignment/>
    </xf>
    <xf numFmtId="0" fontId="34" fillId="0" borderId="12" xfId="0" applyFont="1" applyBorder="1" applyAlignment="1">
      <alignment/>
    </xf>
    <xf numFmtId="0" fontId="33" fillId="0" borderId="44" xfId="0" applyFont="1" applyBorder="1" applyAlignment="1">
      <alignment/>
    </xf>
    <xf numFmtId="0" fontId="33" fillId="0" borderId="45" xfId="0" applyFont="1" applyBorder="1" applyAlignment="1">
      <alignment/>
    </xf>
    <xf numFmtId="0" fontId="34" fillId="0" borderId="88" xfId="0" applyFont="1" applyBorder="1" applyAlignment="1">
      <alignment/>
    </xf>
    <xf numFmtId="0" fontId="34" fillId="0" borderId="90" xfId="0" applyFont="1" applyBorder="1" applyAlignment="1">
      <alignment/>
    </xf>
    <xf numFmtId="0" fontId="33" fillId="0" borderId="91" xfId="0" applyFont="1" applyBorder="1" applyAlignment="1">
      <alignment/>
    </xf>
    <xf numFmtId="0" fontId="33" fillId="0" borderId="90" xfId="0" applyFont="1" applyBorder="1" applyAlignment="1">
      <alignment/>
    </xf>
    <xf numFmtId="0" fontId="33" fillId="0" borderId="92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30" xfId="0" applyFont="1" applyBorder="1" applyAlignment="1">
      <alignment/>
    </xf>
    <xf numFmtId="0" fontId="34" fillId="0" borderId="35" xfId="0" applyFont="1" applyBorder="1" applyAlignment="1">
      <alignment/>
    </xf>
    <xf numFmtId="0" fontId="34" fillId="0" borderId="79" xfId="0" applyFont="1" applyBorder="1" applyAlignment="1">
      <alignment/>
    </xf>
    <xf numFmtId="0" fontId="33" fillId="0" borderId="79" xfId="0" applyFont="1" applyBorder="1" applyAlignment="1">
      <alignment/>
    </xf>
    <xf numFmtId="0" fontId="33" fillId="0" borderId="34" xfId="0" applyFont="1" applyBorder="1" applyAlignment="1">
      <alignment/>
    </xf>
    <xf numFmtId="0" fontId="34" fillId="0" borderId="29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2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4" fillId="0" borderId="52" xfId="0" applyFont="1" applyBorder="1" applyAlignment="1">
      <alignment/>
    </xf>
    <xf numFmtId="0" fontId="34" fillId="0" borderId="53" xfId="0" applyFont="1" applyBorder="1" applyAlignment="1">
      <alignment/>
    </xf>
    <xf numFmtId="0" fontId="33" fillId="0" borderId="53" xfId="0" applyFont="1" applyBorder="1" applyAlignment="1">
      <alignment/>
    </xf>
    <xf numFmtId="0" fontId="33" fillId="0" borderId="75" xfId="0" applyFont="1" applyBorder="1" applyAlignment="1">
      <alignment/>
    </xf>
    <xf numFmtId="0" fontId="34" fillId="0" borderId="75" xfId="0" applyFont="1" applyBorder="1" applyAlignment="1">
      <alignment/>
    </xf>
    <xf numFmtId="0" fontId="34" fillId="0" borderId="48" xfId="0" applyFont="1" applyBorder="1" applyAlignment="1">
      <alignment/>
    </xf>
    <xf numFmtId="0" fontId="34" fillId="0" borderId="14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49" xfId="0" applyFont="1" applyBorder="1" applyAlignment="1">
      <alignment/>
    </xf>
    <xf numFmtId="0" fontId="33" fillId="0" borderId="76" xfId="0" applyFont="1" applyBorder="1" applyAlignment="1">
      <alignment/>
    </xf>
    <xf numFmtId="0" fontId="34" fillId="0" borderId="122" xfId="0" applyFont="1" applyBorder="1" applyAlignment="1">
      <alignment/>
    </xf>
    <xf numFmtId="0" fontId="33" fillId="0" borderId="97" xfId="0" applyFont="1" applyBorder="1" applyAlignment="1">
      <alignment/>
    </xf>
    <xf numFmtId="0" fontId="34" fillId="0" borderId="19" xfId="0" applyFont="1" applyBorder="1" applyAlignment="1">
      <alignment/>
    </xf>
    <xf numFmtId="0" fontId="33" fillId="0" borderId="77" xfId="0" applyFont="1" applyBorder="1" applyAlignment="1">
      <alignment/>
    </xf>
    <xf numFmtId="0" fontId="34" fillId="0" borderId="30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4" fillId="0" borderId="123" xfId="0" applyFont="1" applyBorder="1" applyAlignment="1">
      <alignment/>
    </xf>
    <xf numFmtId="0" fontId="34" fillId="0" borderId="124" xfId="0" applyFont="1" applyBorder="1" applyAlignment="1">
      <alignment/>
    </xf>
    <xf numFmtId="0" fontId="33" fillId="0" borderId="125" xfId="0" applyFont="1" applyBorder="1" applyAlignment="1">
      <alignment/>
    </xf>
    <xf numFmtId="0" fontId="33" fillId="0" borderId="123" xfId="0" applyFont="1" applyBorder="1" applyAlignment="1">
      <alignment/>
    </xf>
    <xf numFmtId="0" fontId="33" fillId="0" borderId="126" xfId="0" applyFont="1" applyBorder="1" applyAlignment="1">
      <alignment/>
    </xf>
    <xf numFmtId="0" fontId="33" fillId="0" borderId="127" xfId="0" applyFont="1" applyBorder="1" applyAlignment="1">
      <alignment/>
    </xf>
    <xf numFmtId="0" fontId="34" fillId="0" borderId="128" xfId="0" applyFont="1" applyBorder="1" applyAlignment="1">
      <alignment/>
    </xf>
    <xf numFmtId="0" fontId="34" fillId="0" borderId="93" xfId="0" applyFont="1" applyBorder="1" applyAlignment="1">
      <alignment/>
    </xf>
    <xf numFmtId="0" fontId="34" fillId="0" borderId="96" xfId="0" applyFont="1" applyBorder="1" applyAlignment="1">
      <alignment/>
    </xf>
    <xf numFmtId="0" fontId="33" fillId="0" borderId="94" xfId="0" applyFont="1" applyBorder="1" applyAlignment="1">
      <alignment/>
    </xf>
    <xf numFmtId="0" fontId="33" fillId="0" borderId="93" xfId="0" applyFont="1" applyBorder="1" applyAlignment="1">
      <alignment/>
    </xf>
    <xf numFmtId="0" fontId="33" fillId="0" borderId="104" xfId="0" applyFont="1" applyBorder="1" applyAlignment="1">
      <alignment/>
    </xf>
    <xf numFmtId="0" fontId="33" fillId="0" borderId="105" xfId="0" applyFont="1" applyBorder="1" applyAlignment="1">
      <alignment/>
    </xf>
    <xf numFmtId="0" fontId="33" fillId="0" borderId="106" xfId="0" applyFont="1" applyBorder="1" applyAlignment="1">
      <alignment/>
    </xf>
    <xf numFmtId="0" fontId="34" fillId="0" borderId="95" xfId="0" applyFont="1" applyBorder="1" applyAlignment="1">
      <alignment/>
    </xf>
    <xf numFmtId="0" fontId="33" fillId="0" borderId="108" xfId="0" applyFont="1" applyBorder="1" applyAlignment="1">
      <alignment/>
    </xf>
    <xf numFmtId="0" fontId="34" fillId="0" borderId="32" xfId="0" applyFont="1" applyBorder="1" applyAlignment="1">
      <alignment/>
    </xf>
    <xf numFmtId="0" fontId="33" fillId="0" borderId="100" xfId="0" applyFont="1" applyBorder="1" applyAlignment="1">
      <alignment/>
    </xf>
    <xf numFmtId="0" fontId="33" fillId="0" borderId="101" xfId="0" applyFont="1" applyBorder="1" applyAlignment="1">
      <alignment/>
    </xf>
    <xf numFmtId="0" fontId="33" fillId="0" borderId="102" xfId="0" applyFont="1" applyBorder="1" applyAlignment="1">
      <alignment/>
    </xf>
    <xf numFmtId="0" fontId="34" fillId="0" borderId="89" xfId="0" applyFont="1" applyBorder="1" applyAlignment="1">
      <alignment/>
    </xf>
    <xf numFmtId="0" fontId="34" fillId="0" borderId="86" xfId="0" applyFont="1" applyBorder="1" applyAlignment="1">
      <alignment/>
    </xf>
    <xf numFmtId="0" fontId="34" fillId="0" borderId="85" xfId="0" applyFont="1" applyBorder="1" applyAlignment="1">
      <alignment/>
    </xf>
    <xf numFmtId="0" fontId="33" fillId="0" borderId="99" xfId="0" applyFont="1" applyBorder="1" applyAlignment="1">
      <alignment/>
    </xf>
    <xf numFmtId="0" fontId="33" fillId="0" borderId="119" xfId="0" applyFont="1" applyBorder="1" applyAlignment="1">
      <alignment/>
    </xf>
    <xf numFmtId="0" fontId="33" fillId="0" borderId="110" xfId="0" applyFont="1" applyBorder="1" applyAlignment="1">
      <alignment/>
    </xf>
    <xf numFmtId="0" fontId="33" fillId="0" borderId="112" xfId="0" applyFont="1" applyBorder="1" applyAlignment="1">
      <alignment/>
    </xf>
    <xf numFmtId="0" fontId="34" fillId="0" borderId="87" xfId="0" applyFont="1" applyBorder="1" applyAlignment="1">
      <alignment/>
    </xf>
    <xf numFmtId="0" fontId="34" fillId="6" borderId="93" xfId="0" applyFont="1" applyFill="1" applyBorder="1" applyAlignment="1">
      <alignment/>
    </xf>
    <xf numFmtId="0" fontId="34" fillId="6" borderId="96" xfId="0" applyFont="1" applyFill="1" applyBorder="1" applyAlignment="1">
      <alignment/>
    </xf>
    <xf numFmtId="0" fontId="34" fillId="6" borderId="94" xfId="0" applyFont="1" applyFill="1" applyBorder="1" applyAlignment="1">
      <alignment/>
    </xf>
    <xf numFmtId="0" fontId="34" fillId="6" borderId="104" xfId="0" applyFont="1" applyFill="1" applyBorder="1" applyAlignment="1">
      <alignment/>
    </xf>
    <xf numFmtId="0" fontId="34" fillId="6" borderId="105" xfId="0" applyFont="1" applyFill="1" applyBorder="1" applyAlignment="1">
      <alignment/>
    </xf>
    <xf numFmtId="0" fontId="34" fillId="6" borderId="106" xfId="0" applyFont="1" applyFill="1" applyBorder="1" applyAlignment="1">
      <alignment/>
    </xf>
    <xf numFmtId="0" fontId="34" fillId="6" borderId="95" xfId="0" applyFont="1" applyFill="1" applyBorder="1" applyAlignment="1">
      <alignment/>
    </xf>
    <xf numFmtId="0" fontId="34" fillId="0" borderId="33" xfId="0" applyFont="1" applyBorder="1" applyAlignment="1">
      <alignment/>
    </xf>
    <xf numFmtId="0" fontId="34" fillId="6" borderId="129" xfId="0" applyFont="1" applyFill="1" applyBorder="1" applyAlignment="1">
      <alignment/>
    </xf>
    <xf numFmtId="0" fontId="34" fillId="6" borderId="130" xfId="0" applyFont="1" applyFill="1" applyBorder="1" applyAlignment="1">
      <alignment/>
    </xf>
    <xf numFmtId="0" fontId="34" fillId="0" borderId="24" xfId="0" applyFont="1" applyBorder="1" applyAlignment="1">
      <alignment/>
    </xf>
    <xf numFmtId="0" fontId="34" fillId="0" borderId="51" xfId="0" applyFont="1" applyBorder="1" applyAlignment="1">
      <alignment/>
    </xf>
    <xf numFmtId="0" fontId="34" fillId="0" borderId="13" xfId="0" applyFont="1" applyBorder="1" applyAlignment="1">
      <alignment/>
    </xf>
    <xf numFmtId="0" fontId="34" fillId="0" borderId="91" xfId="0" applyFont="1" applyBorder="1" applyAlignment="1">
      <alignment/>
    </xf>
    <xf numFmtId="0" fontId="34" fillId="0" borderId="94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28" xfId="0" applyFont="1" applyBorder="1" applyAlignment="1">
      <alignment/>
    </xf>
    <xf numFmtId="0" fontId="34" fillId="0" borderId="36" xfId="0" applyFont="1" applyBorder="1" applyAlignment="1">
      <alignment/>
    </xf>
    <xf numFmtId="0" fontId="34" fillId="0" borderId="10" xfId="0" applyFont="1" applyBorder="1" applyAlignment="1">
      <alignment horizontal="right"/>
    </xf>
    <xf numFmtId="0" fontId="34" fillId="0" borderId="54" xfId="0" applyFont="1" applyBorder="1" applyAlignment="1">
      <alignment/>
    </xf>
    <xf numFmtId="0" fontId="34" fillId="0" borderId="97" xfId="0" applyFont="1" applyBorder="1" applyAlignment="1">
      <alignment/>
    </xf>
    <xf numFmtId="0" fontId="34" fillId="0" borderId="49" xfId="0" applyFont="1" applyBorder="1" applyAlignment="1">
      <alignment/>
    </xf>
    <xf numFmtId="0" fontId="33" fillId="0" borderId="47" xfId="0" applyFont="1" applyBorder="1" applyAlignment="1">
      <alignment/>
    </xf>
    <xf numFmtId="0" fontId="33" fillId="0" borderId="48" xfId="0" applyFont="1" applyBorder="1" applyAlignment="1">
      <alignment/>
    </xf>
    <xf numFmtId="0" fontId="34" fillId="6" borderId="10" xfId="0" applyFont="1" applyFill="1" applyBorder="1" applyAlignment="1">
      <alignment/>
    </xf>
    <xf numFmtId="0" fontId="34" fillId="6" borderId="37" xfId="0" applyFont="1" applyFill="1" applyBorder="1" applyAlignment="1">
      <alignment/>
    </xf>
    <xf numFmtId="0" fontId="37" fillId="6" borderId="78" xfId="0" applyFont="1" applyFill="1" applyBorder="1" applyAlignment="1">
      <alignment/>
    </xf>
    <xf numFmtId="0" fontId="37" fillId="6" borderId="71" xfId="0" applyFont="1" applyFill="1" applyBorder="1" applyAlignment="1">
      <alignment/>
    </xf>
    <xf numFmtId="0" fontId="37" fillId="6" borderId="50" xfId="0" applyFont="1" applyFill="1" applyBorder="1" applyAlignment="1">
      <alignment/>
    </xf>
    <xf numFmtId="0" fontId="34" fillId="6" borderId="15" xfId="0" applyFont="1" applyFill="1" applyBorder="1" applyAlignment="1">
      <alignment/>
    </xf>
    <xf numFmtId="0" fontId="33" fillId="0" borderId="24" xfId="0" applyFont="1" applyBorder="1" applyAlignment="1">
      <alignment/>
    </xf>
    <xf numFmtId="0" fontId="33" fillId="0" borderId="35" xfId="0" applyFont="1" applyBorder="1" applyAlignment="1">
      <alignment/>
    </xf>
    <xf numFmtId="0" fontId="34" fillId="0" borderId="31" xfId="0" applyFont="1" applyBorder="1" applyAlignment="1">
      <alignment/>
    </xf>
    <xf numFmtId="0" fontId="62" fillId="6" borderId="10" xfId="0" applyFont="1" applyFill="1" applyBorder="1" applyAlignment="1">
      <alignment/>
    </xf>
    <xf numFmtId="0" fontId="62" fillId="6" borderId="78" xfId="0" applyFont="1" applyFill="1" applyBorder="1" applyAlignment="1">
      <alignment/>
    </xf>
    <xf numFmtId="0" fontId="62" fillId="6" borderId="71" xfId="0" applyFont="1" applyFill="1" applyBorder="1" applyAlignment="1">
      <alignment/>
    </xf>
    <xf numFmtId="0" fontId="62" fillId="6" borderId="50" xfId="0" applyFont="1" applyFill="1" applyBorder="1" applyAlignment="1">
      <alignment/>
    </xf>
    <xf numFmtId="0" fontId="34" fillId="0" borderId="131" xfId="0" applyFont="1" applyBorder="1" applyAlignment="1">
      <alignment/>
    </xf>
    <xf numFmtId="0" fontId="34" fillId="0" borderId="126" xfId="0" applyFont="1" applyBorder="1" applyAlignment="1">
      <alignment/>
    </xf>
    <xf numFmtId="0" fontId="33" fillId="0" borderId="132" xfId="0" applyFont="1" applyBorder="1" applyAlignment="1">
      <alignment/>
    </xf>
    <xf numFmtId="0" fontId="33" fillId="0" borderId="133" xfId="0" applyFont="1" applyBorder="1" applyAlignment="1">
      <alignment/>
    </xf>
    <xf numFmtId="0" fontId="34" fillId="0" borderId="46" xfId="0" applyFont="1" applyBorder="1" applyAlignment="1">
      <alignment/>
    </xf>
    <xf numFmtId="0" fontId="33" fillId="0" borderId="46" xfId="0" applyFont="1" applyBorder="1" applyAlignment="1">
      <alignment/>
    </xf>
    <xf numFmtId="0" fontId="34" fillId="6" borderId="10" xfId="0" applyFont="1" applyFill="1" applyBorder="1" applyAlignment="1">
      <alignment horizontal="right"/>
    </xf>
    <xf numFmtId="0" fontId="37" fillId="6" borderId="37" xfId="0" applyFont="1" applyFill="1" applyBorder="1" applyAlignment="1">
      <alignment horizontal="right"/>
    </xf>
    <xf numFmtId="0" fontId="37" fillId="6" borderId="10" xfId="0" applyFont="1" applyFill="1" applyBorder="1" applyAlignment="1">
      <alignment horizontal="right"/>
    </xf>
    <xf numFmtId="0" fontId="37" fillId="6" borderId="78" xfId="0" applyFont="1" applyFill="1" applyBorder="1" applyAlignment="1">
      <alignment horizontal="right"/>
    </xf>
    <xf numFmtId="0" fontId="37" fillId="6" borderId="71" xfId="0" applyFont="1" applyFill="1" applyBorder="1" applyAlignment="1">
      <alignment horizontal="right"/>
    </xf>
    <xf numFmtId="0" fontId="37" fillId="6" borderId="50" xfId="0" applyFont="1" applyFill="1" applyBorder="1" applyAlignment="1">
      <alignment horizontal="right"/>
    </xf>
    <xf numFmtId="0" fontId="34" fillId="6" borderId="15" xfId="0" applyFont="1" applyFill="1" applyBorder="1" applyAlignment="1">
      <alignment horizontal="right"/>
    </xf>
    <xf numFmtId="0" fontId="22" fillId="0" borderId="29" xfId="0" applyFont="1" applyBorder="1" applyAlignment="1">
      <alignment vertical="center"/>
    </xf>
    <xf numFmtId="0" fontId="24" fillId="0" borderId="0" xfId="0" applyFont="1" applyAlignment="1">
      <alignment horizontal="right"/>
    </xf>
    <xf numFmtId="0" fontId="50" fillId="0" borderId="0" xfId="99" applyFont="1" applyBorder="1" applyAlignment="1">
      <alignment/>
      <protection/>
    </xf>
    <xf numFmtId="0" fontId="6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22" xfId="0" applyBorder="1" applyAlignment="1">
      <alignment/>
    </xf>
    <xf numFmtId="0" fontId="34" fillId="0" borderId="70" xfId="0" applyFont="1" applyBorder="1" applyAlignment="1">
      <alignment horizontal="center"/>
    </xf>
    <xf numFmtId="0" fontId="34" fillId="0" borderId="71" xfId="0" applyFont="1" applyBorder="1" applyAlignment="1">
      <alignment horizontal="center"/>
    </xf>
    <xf numFmtId="0" fontId="34" fillId="0" borderId="72" xfId="0" applyFont="1" applyBorder="1" applyAlignment="1">
      <alignment horizontal="center" wrapText="1"/>
    </xf>
    <xf numFmtId="0" fontId="33" fillId="6" borderId="12" xfId="0" applyFont="1" applyFill="1" applyBorder="1" applyAlignment="1">
      <alignment/>
    </xf>
    <xf numFmtId="0" fontId="33" fillId="6" borderId="66" xfId="0" applyFont="1" applyFill="1" applyBorder="1" applyAlignment="1">
      <alignment/>
    </xf>
    <xf numFmtId="0" fontId="33" fillId="6" borderId="53" xfId="0" applyFont="1" applyFill="1" applyBorder="1" applyAlignment="1">
      <alignment/>
    </xf>
    <xf numFmtId="0" fontId="33" fillId="6" borderId="75" xfId="0" applyFont="1" applyFill="1" applyBorder="1" applyAlignment="1">
      <alignment/>
    </xf>
    <xf numFmtId="49" fontId="33" fillId="0" borderId="67" xfId="0" applyNumberFormat="1" applyFont="1" applyBorder="1" applyAlignment="1">
      <alignment/>
    </xf>
    <xf numFmtId="0" fontId="33" fillId="6" borderId="67" xfId="0" applyFont="1" applyFill="1" applyBorder="1" applyAlignment="1">
      <alignment/>
    </xf>
    <xf numFmtId="0" fontId="33" fillId="6" borderId="14" xfId="0" applyFont="1" applyFill="1" applyBorder="1" applyAlignment="1">
      <alignment/>
    </xf>
    <xf numFmtId="0" fontId="33" fillId="6" borderId="76" xfId="0" applyFont="1" applyFill="1" applyBorder="1" applyAlignment="1">
      <alignment/>
    </xf>
    <xf numFmtId="0" fontId="0" fillId="0" borderId="31" xfId="0" applyBorder="1" applyAlignment="1">
      <alignment/>
    </xf>
    <xf numFmtId="49" fontId="33" fillId="6" borderId="67" xfId="0" applyNumberFormat="1" applyFont="1" applyFill="1" applyBorder="1" applyAlignment="1">
      <alignment/>
    </xf>
    <xf numFmtId="0" fontId="33" fillId="0" borderId="12" xfId="0" applyFont="1" applyFill="1" applyBorder="1" applyAlignment="1">
      <alignment/>
    </xf>
    <xf numFmtId="49" fontId="33" fillId="0" borderId="67" xfId="0" applyNumberFormat="1" applyFont="1" applyFill="1" applyBorder="1" applyAlignment="1">
      <alignment/>
    </xf>
    <xf numFmtId="0" fontId="33" fillId="0" borderId="14" xfId="0" applyFont="1" applyFill="1" applyBorder="1" applyAlignment="1">
      <alignment/>
    </xf>
    <xf numFmtId="0" fontId="33" fillId="0" borderId="76" xfId="0" applyFont="1" applyFill="1" applyBorder="1" applyAlignment="1">
      <alignment/>
    </xf>
    <xf numFmtId="49" fontId="33" fillId="6" borderId="69" xfId="0" applyNumberFormat="1" applyFont="1" applyFill="1" applyBorder="1" applyAlignment="1">
      <alignment/>
    </xf>
    <xf numFmtId="0" fontId="33" fillId="6" borderId="58" xfId="0" applyFont="1" applyFill="1" applyBorder="1" applyAlignment="1">
      <alignment/>
    </xf>
    <xf numFmtId="0" fontId="33" fillId="6" borderId="77" xfId="0" applyFont="1" applyFill="1" applyBorder="1" applyAlignment="1">
      <alignment/>
    </xf>
    <xf numFmtId="49" fontId="33" fillId="0" borderId="80" xfId="0" applyNumberFormat="1" applyFont="1" applyBorder="1" applyAlignment="1">
      <alignment/>
    </xf>
    <xf numFmtId="49" fontId="33" fillId="0" borderId="68" xfId="0" applyNumberFormat="1" applyFont="1" applyBorder="1" applyAlignment="1">
      <alignment/>
    </xf>
    <xf numFmtId="0" fontId="33" fillId="0" borderId="122" xfId="0" applyFont="1" applyBorder="1" applyAlignment="1">
      <alignment/>
    </xf>
    <xf numFmtId="49" fontId="33" fillId="0" borderId="134" xfId="0" applyNumberFormat="1" applyFont="1" applyBorder="1" applyAlignment="1">
      <alignment/>
    </xf>
    <xf numFmtId="0" fontId="33" fillId="0" borderId="82" xfId="0" applyFont="1" applyBorder="1" applyAlignment="1">
      <alignment/>
    </xf>
    <xf numFmtId="49" fontId="34" fillId="6" borderId="70" xfId="0" applyNumberFormat="1" applyFont="1" applyFill="1" applyBorder="1" applyAlignment="1">
      <alignment/>
    </xf>
    <xf numFmtId="0" fontId="34" fillId="6" borderId="71" xfId="0" applyFont="1" applyFill="1" applyBorder="1" applyAlignment="1">
      <alignment/>
    </xf>
    <xf numFmtId="0" fontId="34" fillId="6" borderId="72" xfId="0" applyFont="1" applyFill="1" applyBorder="1" applyAlignment="1">
      <alignment/>
    </xf>
    <xf numFmtId="49" fontId="33" fillId="6" borderId="66" xfId="0" applyNumberFormat="1" applyFont="1" applyFill="1" applyBorder="1" applyAlignment="1">
      <alignment/>
    </xf>
    <xf numFmtId="0" fontId="33" fillId="0" borderId="80" xfId="0" applyFont="1" applyBorder="1" applyAlignment="1">
      <alignment horizontal="left" vertical="center" wrapText="1"/>
    </xf>
    <xf numFmtId="0" fontId="25" fillId="0" borderId="0" xfId="99" applyFont="1">
      <alignment/>
      <protection/>
    </xf>
    <xf numFmtId="0" fontId="33" fillId="0" borderId="13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33" fillId="0" borderId="122" xfId="0" applyFont="1" applyFill="1" applyBorder="1" applyAlignment="1">
      <alignment/>
    </xf>
    <xf numFmtId="0" fontId="33" fillId="0" borderId="24" xfId="0" applyFont="1" applyFill="1" applyBorder="1" applyAlignment="1">
      <alignment/>
    </xf>
    <xf numFmtId="49" fontId="33" fillId="0" borderId="134" xfId="0" applyNumberFormat="1" applyFont="1" applyFill="1" applyBorder="1" applyAlignment="1">
      <alignment/>
    </xf>
    <xf numFmtId="0" fontId="33" fillId="0" borderId="79" xfId="0" applyFont="1" applyFill="1" applyBorder="1" applyAlignment="1">
      <alignment/>
    </xf>
    <xf numFmtId="0" fontId="33" fillId="0" borderId="82" xfId="0" applyFont="1" applyFill="1" applyBorder="1" applyAlignment="1">
      <alignment/>
    </xf>
    <xf numFmtId="0" fontId="33" fillId="6" borderId="10" xfId="0" applyFont="1" applyFill="1" applyBorder="1" applyAlignment="1">
      <alignment/>
    </xf>
    <xf numFmtId="0" fontId="33" fillId="6" borderId="11" xfId="0" applyFont="1" applyFill="1" applyBorder="1" applyAlignment="1">
      <alignment/>
    </xf>
    <xf numFmtId="49" fontId="33" fillId="6" borderId="80" xfId="0" applyNumberFormat="1" applyFont="1" applyFill="1" applyBorder="1" applyAlignment="1">
      <alignment/>
    </xf>
    <xf numFmtId="0" fontId="33" fillId="6" borderId="55" xfId="0" applyFont="1" applyFill="1" applyBorder="1" applyAlignment="1">
      <alignment/>
    </xf>
    <xf numFmtId="0" fontId="33" fillId="6" borderId="108" xfId="0" applyFont="1" applyFill="1" applyBorder="1" applyAlignment="1">
      <alignment/>
    </xf>
    <xf numFmtId="0" fontId="33" fillId="6" borderId="13" xfId="0" applyFont="1" applyFill="1" applyBorder="1" applyAlignment="1">
      <alignment/>
    </xf>
    <xf numFmtId="49" fontId="33" fillId="6" borderId="68" xfId="0" applyNumberFormat="1" applyFont="1" applyFill="1" applyBorder="1" applyAlignment="1">
      <alignment/>
    </xf>
    <xf numFmtId="0" fontId="33" fillId="6" borderId="49" xfId="0" applyFont="1" applyFill="1" applyBorder="1" applyAlignment="1">
      <alignment/>
    </xf>
    <xf numFmtId="0" fontId="33" fillId="6" borderId="122" xfId="0" applyFont="1" applyFill="1" applyBorder="1" applyAlignment="1">
      <alignment/>
    </xf>
    <xf numFmtId="49" fontId="33" fillId="6" borderId="70" xfId="0" applyNumberFormat="1" applyFont="1" applyFill="1" applyBorder="1" applyAlignment="1">
      <alignment/>
    </xf>
    <xf numFmtId="0" fontId="33" fillId="6" borderId="71" xfId="0" applyFont="1" applyFill="1" applyBorder="1" applyAlignment="1">
      <alignment/>
    </xf>
    <xf numFmtId="0" fontId="33" fillId="6" borderId="72" xfId="0" applyFont="1" applyFill="1" applyBorder="1" applyAlignment="1">
      <alignment/>
    </xf>
    <xf numFmtId="0" fontId="33" fillId="6" borderId="39" xfId="0" applyFont="1" applyFill="1" applyBorder="1" applyAlignment="1">
      <alignment/>
    </xf>
    <xf numFmtId="49" fontId="33" fillId="6" borderId="73" xfId="0" applyNumberFormat="1" applyFont="1" applyFill="1" applyBorder="1" applyAlignment="1">
      <alignment/>
    </xf>
    <xf numFmtId="0" fontId="0" fillId="6" borderId="61" xfId="0" applyFill="1" applyBorder="1" applyAlignment="1">
      <alignment/>
    </xf>
    <xf numFmtId="0" fontId="0" fillId="6" borderId="64" xfId="0" applyFill="1" applyBorder="1" applyAlignment="1">
      <alignment/>
    </xf>
    <xf numFmtId="0" fontId="0" fillId="6" borderId="81" xfId="0" applyFill="1" applyBorder="1" applyAlignment="1">
      <alignment/>
    </xf>
    <xf numFmtId="0" fontId="33" fillId="6" borderId="22" xfId="0" applyFont="1" applyFill="1" applyBorder="1" applyAlignment="1">
      <alignment/>
    </xf>
    <xf numFmtId="0" fontId="33" fillId="6" borderId="21" xfId="0" applyFont="1" applyFill="1" applyBorder="1" applyAlignment="1">
      <alignment/>
    </xf>
    <xf numFmtId="0" fontId="33" fillId="6" borderId="18" xfId="0" applyFont="1" applyFill="1" applyBorder="1" applyAlignment="1">
      <alignment/>
    </xf>
    <xf numFmtId="0" fontId="0" fillId="0" borderId="24" xfId="0" applyBorder="1" applyAlignment="1">
      <alignment/>
    </xf>
    <xf numFmtId="0" fontId="33" fillId="6" borderId="69" xfId="0" applyFont="1" applyFill="1" applyBorder="1" applyAlignment="1">
      <alignment/>
    </xf>
    <xf numFmtId="49" fontId="34" fillId="6" borderId="74" xfId="0" applyNumberFormat="1" applyFont="1" applyFill="1" applyBorder="1" applyAlignment="1">
      <alignment/>
    </xf>
    <xf numFmtId="49" fontId="33" fillId="6" borderId="17" xfId="0" applyNumberFormat="1" applyFont="1" applyFill="1" applyBorder="1" applyAlignment="1">
      <alignment/>
    </xf>
    <xf numFmtId="0" fontId="33" fillId="6" borderId="17" xfId="0" applyFont="1" applyFill="1" applyBorder="1" applyAlignment="1">
      <alignment/>
    </xf>
    <xf numFmtId="0" fontId="33" fillId="6" borderId="24" xfId="0" applyFont="1" applyFill="1" applyBorder="1" applyAlignment="1">
      <alignment/>
    </xf>
    <xf numFmtId="0" fontId="33" fillId="6" borderId="60" xfId="0" applyFont="1" applyFill="1" applyBorder="1" applyAlignment="1">
      <alignment/>
    </xf>
    <xf numFmtId="0" fontId="33" fillId="6" borderId="28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71" xfId="0" applyFill="1" applyBorder="1" applyAlignment="1">
      <alignment/>
    </xf>
    <xf numFmtId="0" fontId="0" fillId="6" borderId="72" xfId="0" applyFill="1" applyBorder="1" applyAlignment="1">
      <alignment/>
    </xf>
    <xf numFmtId="0" fontId="17" fillId="0" borderId="0" xfId="103">
      <alignment/>
      <protection/>
    </xf>
    <xf numFmtId="3" fontId="17" fillId="0" borderId="0" xfId="103" applyNumberFormat="1">
      <alignment/>
      <protection/>
    </xf>
    <xf numFmtId="0" fontId="56" fillId="0" borderId="70" xfId="103" applyFont="1" applyFill="1" applyBorder="1" applyAlignment="1">
      <alignment horizontal="center" vertical="center" wrapText="1"/>
      <protection/>
    </xf>
    <xf numFmtId="0" fontId="56" fillId="0" borderId="71" xfId="103" applyFont="1" applyFill="1" applyBorder="1" applyAlignment="1">
      <alignment horizontal="center" vertical="center" wrapText="1"/>
      <protection/>
    </xf>
    <xf numFmtId="3" fontId="56" fillId="0" borderId="71" xfId="103" applyNumberFormat="1" applyFont="1" applyFill="1" applyBorder="1" applyAlignment="1">
      <alignment horizontal="center" vertical="center" wrapText="1"/>
      <protection/>
    </xf>
    <xf numFmtId="0" fontId="56" fillId="0" borderId="72" xfId="103" applyFont="1" applyFill="1" applyBorder="1" applyAlignment="1">
      <alignment horizontal="center" vertical="center" wrapText="1"/>
      <protection/>
    </xf>
    <xf numFmtId="0" fontId="18" fillId="0" borderId="53" xfId="93" applyFill="1" applyBorder="1" applyAlignment="1">
      <alignment horizontal="center" vertical="center" wrapText="1"/>
      <protection/>
    </xf>
    <xf numFmtId="0" fontId="48" fillId="0" borderId="53" xfId="103" applyFont="1" applyFill="1" applyBorder="1" applyAlignment="1">
      <alignment horizontal="left" vertical="center" wrapText="1"/>
      <protection/>
    </xf>
    <xf numFmtId="166" fontId="48" fillId="0" borderId="14" xfId="103" applyNumberFormat="1" applyFont="1" applyFill="1" applyBorder="1" applyAlignment="1">
      <alignment vertical="center"/>
      <protection/>
    </xf>
    <xf numFmtId="166" fontId="50" fillId="0" borderId="53" xfId="103" applyNumberFormat="1" applyFont="1" applyFill="1" applyBorder="1" applyAlignment="1">
      <alignment horizontal="right" vertical="center" wrapText="1"/>
      <protection/>
    </xf>
    <xf numFmtId="166" fontId="50" fillId="0" borderId="53" xfId="103" applyNumberFormat="1" applyFont="1" applyFill="1" applyBorder="1" applyAlignment="1">
      <alignment horizontal="center" vertical="center" wrapText="1"/>
      <protection/>
    </xf>
    <xf numFmtId="166" fontId="50" fillId="0" borderId="75" xfId="103" applyNumberFormat="1" applyFont="1" applyFill="1" applyBorder="1" applyAlignment="1">
      <alignment horizontal="right" vertical="center" wrapText="1"/>
      <protection/>
    </xf>
    <xf numFmtId="0" fontId="17" fillId="0" borderId="0" xfId="103" applyFont="1" applyFill="1">
      <alignment/>
      <protection/>
    </xf>
    <xf numFmtId="0" fontId="18" fillId="0" borderId="14" xfId="93" applyFill="1" applyBorder="1" applyAlignment="1">
      <alignment horizontal="center" vertical="center" wrapText="1"/>
      <protection/>
    </xf>
    <xf numFmtId="0" fontId="23" fillId="0" borderId="14" xfId="102" applyFont="1" applyFill="1" applyBorder="1" applyAlignment="1">
      <alignment vertical="center" wrapText="1"/>
      <protection/>
    </xf>
    <xf numFmtId="166" fontId="50" fillId="0" borderId="14" xfId="103" applyNumberFormat="1" applyFont="1" applyFill="1" applyBorder="1" applyAlignment="1">
      <alignment vertical="center"/>
      <protection/>
    </xf>
    <xf numFmtId="166" fontId="50" fillId="0" borderId="14" xfId="103" applyNumberFormat="1" applyFont="1" applyFill="1" applyBorder="1" applyAlignment="1">
      <alignment horizontal="right" vertical="center" wrapText="1"/>
      <protection/>
    </xf>
    <xf numFmtId="166" fontId="50" fillId="0" borderId="76" xfId="103" applyNumberFormat="1" applyFont="1" applyFill="1" applyBorder="1" applyAlignment="1">
      <alignment horizontal="right" vertical="center" wrapText="1"/>
      <protection/>
    </xf>
    <xf numFmtId="0" fontId="17" fillId="0" borderId="0" xfId="103" applyAlignment="1">
      <alignment vertical="center"/>
      <protection/>
    </xf>
    <xf numFmtId="0" fontId="48" fillId="0" borderId="14" xfId="102" applyFont="1" applyFill="1" applyBorder="1" applyAlignment="1">
      <alignment vertical="center"/>
      <protection/>
    </xf>
    <xf numFmtId="0" fontId="48" fillId="0" borderId="14" xfId="102" applyFont="1" applyFill="1" applyBorder="1" applyAlignment="1">
      <alignment vertical="center" wrapText="1"/>
      <protection/>
    </xf>
    <xf numFmtId="0" fontId="25" fillId="0" borderId="71" xfId="102" applyFont="1" applyFill="1" applyBorder="1" applyAlignment="1">
      <alignment horizontal="center" vertical="center"/>
      <protection/>
    </xf>
    <xf numFmtId="0" fontId="48" fillId="0" borderId="71" xfId="103" applyFont="1" applyFill="1" applyBorder="1" applyAlignment="1">
      <alignment vertical="center"/>
      <protection/>
    </xf>
    <xf numFmtId="166" fontId="48" fillId="0" borderId="72" xfId="103" applyNumberFormat="1" applyFont="1" applyFill="1" applyBorder="1" applyAlignment="1">
      <alignment vertical="center"/>
      <protection/>
    </xf>
    <xf numFmtId="0" fontId="50" fillId="0" borderId="0" xfId="103" applyFont="1" applyFill="1" applyBorder="1" applyAlignment="1">
      <alignment vertical="center"/>
      <protection/>
    </xf>
    <xf numFmtId="166" fontId="50" fillId="0" borderId="0" xfId="103" applyNumberFormat="1" applyFont="1" applyFill="1" applyBorder="1" applyAlignment="1">
      <alignment vertical="center"/>
      <protection/>
    </xf>
    <xf numFmtId="166" fontId="64" fillId="0" borderId="0" xfId="103" applyNumberFormat="1" applyFont="1" applyFill="1" applyBorder="1" applyAlignment="1">
      <alignment vertical="center"/>
      <protection/>
    </xf>
    <xf numFmtId="0" fontId="17" fillId="0" borderId="0" xfId="103" applyFill="1" applyBorder="1" applyAlignment="1">
      <alignment vertical="center"/>
      <protection/>
    </xf>
    <xf numFmtId="0" fontId="50" fillId="0" borderId="0" xfId="103" applyFont="1" applyFill="1" applyBorder="1" applyAlignment="1">
      <alignment horizontal="center" vertical="center"/>
      <protection/>
    </xf>
    <xf numFmtId="0" fontId="56" fillId="0" borderId="0" xfId="103" applyFont="1" applyFill="1" applyBorder="1" applyAlignment="1">
      <alignment vertical="center"/>
      <protection/>
    </xf>
    <xf numFmtId="3" fontId="56" fillId="0" borderId="0" xfId="103" applyNumberFormat="1" applyFont="1" applyFill="1" applyBorder="1" applyAlignment="1">
      <alignment vertical="center"/>
      <protection/>
    </xf>
    <xf numFmtId="166" fontId="56" fillId="0" borderId="0" xfId="103" applyNumberFormat="1" applyFont="1" applyFill="1" applyBorder="1" applyAlignment="1">
      <alignment vertical="center"/>
      <protection/>
    </xf>
    <xf numFmtId="167" fontId="56" fillId="0" borderId="0" xfId="103" applyNumberFormat="1" applyFont="1" applyFill="1" applyBorder="1" applyAlignment="1">
      <alignment vertical="center"/>
      <protection/>
    </xf>
    <xf numFmtId="0" fontId="56" fillId="0" borderId="0" xfId="103" applyFont="1" applyFill="1" applyBorder="1" applyAlignment="1">
      <alignment horizontal="center" vertical="center" wrapText="1"/>
      <protection/>
    </xf>
    <xf numFmtId="3" fontId="56" fillId="0" borderId="0" xfId="103" applyNumberFormat="1" applyFont="1" applyFill="1" applyBorder="1" applyAlignment="1">
      <alignment horizontal="center" vertical="center" wrapText="1"/>
      <protection/>
    </xf>
    <xf numFmtId="1" fontId="50" fillId="0" borderId="0" xfId="103" applyNumberFormat="1" applyFont="1" applyFill="1" applyBorder="1" applyAlignment="1">
      <alignment vertical="center"/>
      <protection/>
    </xf>
    <xf numFmtId="166" fontId="50" fillId="0" borderId="0" xfId="103" applyNumberFormat="1" applyFont="1" applyFill="1" applyBorder="1">
      <alignment/>
      <protection/>
    </xf>
    <xf numFmtId="0" fontId="17" fillId="0" borderId="0" xfId="103" applyFill="1" applyAlignment="1">
      <alignment vertical="center"/>
      <protection/>
    </xf>
    <xf numFmtId="0" fontId="50" fillId="0" borderId="0" xfId="103" applyFont="1" applyAlignment="1">
      <alignment vertical="center"/>
      <protection/>
    </xf>
    <xf numFmtId="3" fontId="50" fillId="0" borderId="0" xfId="103" applyNumberFormat="1" applyFont="1" applyAlignment="1">
      <alignment vertical="center"/>
      <protection/>
    </xf>
    <xf numFmtId="0" fontId="50" fillId="0" borderId="0" xfId="103" applyFont="1">
      <alignment/>
      <protection/>
    </xf>
    <xf numFmtId="3" fontId="50" fillId="0" borderId="0" xfId="103" applyNumberFormat="1" applyFont="1">
      <alignment/>
      <protection/>
    </xf>
    <xf numFmtId="0" fontId="48" fillId="0" borderId="0" xfId="0" applyFont="1" applyAlignment="1">
      <alignment horizontal="center" vertical="center"/>
    </xf>
    <xf numFmtId="0" fontId="65" fillId="0" borderId="0" xfId="77" applyNumberFormat="1" applyFill="1" applyBorder="1" applyAlignment="1" applyProtection="1">
      <alignment/>
      <protection/>
    </xf>
    <xf numFmtId="0" fontId="66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2" fontId="46" fillId="0" borderId="11" xfId="0" applyNumberFormat="1" applyFont="1" applyBorder="1" applyAlignment="1">
      <alignment horizontal="center" vertical="center"/>
    </xf>
    <xf numFmtId="3" fontId="44" fillId="0" borderId="12" xfId="0" applyNumberFormat="1" applyFont="1" applyBorder="1" applyAlignment="1">
      <alignment horizontal="right"/>
    </xf>
    <xf numFmtId="0" fontId="44" fillId="0" borderId="12" xfId="0" applyFont="1" applyBorder="1" applyAlignment="1">
      <alignment horizontal="right"/>
    </xf>
    <xf numFmtId="0" fontId="44" fillId="0" borderId="33" xfId="0" applyFont="1" applyBorder="1" applyAlignment="1">
      <alignment horizontal="right"/>
    </xf>
    <xf numFmtId="2" fontId="46" fillId="0" borderId="12" xfId="0" applyNumberFormat="1" applyFont="1" applyBorder="1" applyAlignment="1">
      <alignment horizontal="center" vertical="center"/>
    </xf>
    <xf numFmtId="0" fontId="46" fillId="0" borderId="51" xfId="0" applyFont="1" applyBorder="1" applyAlignment="1">
      <alignment vertical="center" wrapText="1"/>
    </xf>
    <xf numFmtId="0" fontId="46" fillId="0" borderId="46" xfId="0" applyFont="1" applyBorder="1" applyAlignment="1">
      <alignment wrapText="1"/>
    </xf>
    <xf numFmtId="3" fontId="44" fillId="0" borderId="13" xfId="0" applyNumberFormat="1" applyFont="1" applyBorder="1" applyAlignment="1">
      <alignment horizontal="right"/>
    </xf>
    <xf numFmtId="0" fontId="44" fillId="0" borderId="13" xfId="0" applyFont="1" applyBorder="1" applyAlignment="1">
      <alignment horizontal="right"/>
    </xf>
    <xf numFmtId="0" fontId="44" fillId="0" borderId="25" xfId="0" applyFont="1" applyBorder="1" applyAlignment="1">
      <alignment horizontal="right"/>
    </xf>
    <xf numFmtId="2" fontId="46" fillId="0" borderId="24" xfId="0" applyNumberFormat="1" applyFont="1" applyBorder="1" applyAlignment="1">
      <alignment horizontal="center" vertical="center"/>
    </xf>
    <xf numFmtId="2" fontId="46" fillId="6" borderId="10" xfId="0" applyNumberFormat="1" applyFont="1" applyFill="1" applyBorder="1" applyAlignment="1">
      <alignment horizontal="center" vertical="center"/>
    </xf>
    <xf numFmtId="3" fontId="43" fillId="6" borderId="10" xfId="0" applyNumberFormat="1" applyFont="1" applyFill="1" applyBorder="1" applyAlignment="1">
      <alignment horizontal="right"/>
    </xf>
    <xf numFmtId="0" fontId="43" fillId="6" borderId="10" xfId="0" applyFont="1" applyFill="1" applyBorder="1" applyAlignment="1">
      <alignment horizontal="right"/>
    </xf>
    <xf numFmtId="2" fontId="46" fillId="0" borderId="10" xfId="0" applyNumberFormat="1" applyFont="1" applyBorder="1" applyAlignment="1">
      <alignment horizontal="center" vertical="center"/>
    </xf>
    <xf numFmtId="3" fontId="44" fillId="0" borderId="11" xfId="0" applyNumberFormat="1" applyFont="1" applyBorder="1" applyAlignment="1">
      <alignment horizontal="right"/>
    </xf>
    <xf numFmtId="0" fontId="44" fillId="0" borderId="11" xfId="0" applyFont="1" applyBorder="1" applyAlignment="1">
      <alignment horizontal="right"/>
    </xf>
    <xf numFmtId="0" fontId="44" fillId="0" borderId="32" xfId="0" applyFont="1" applyBorder="1" applyAlignment="1">
      <alignment horizontal="right"/>
    </xf>
    <xf numFmtId="2" fontId="46" fillId="0" borderId="22" xfId="0" applyNumberFormat="1" applyFont="1" applyBorder="1" applyAlignment="1">
      <alignment horizontal="center" vertical="center"/>
    </xf>
    <xf numFmtId="3" fontId="44" fillId="0" borderId="33" xfId="0" applyNumberFormat="1" applyFont="1" applyBorder="1" applyAlignment="1">
      <alignment horizontal="right"/>
    </xf>
    <xf numFmtId="2" fontId="46" fillId="0" borderId="28" xfId="0" applyNumberFormat="1" applyFont="1" applyBorder="1" applyAlignment="1">
      <alignment horizontal="center" vertical="center"/>
    </xf>
    <xf numFmtId="2" fontId="46" fillId="0" borderId="39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wrapText="1"/>
    </xf>
    <xf numFmtId="3" fontId="44" fillId="0" borderId="36" xfId="0" applyNumberFormat="1" applyFont="1" applyBorder="1" applyAlignment="1">
      <alignment horizontal="right"/>
    </xf>
    <xf numFmtId="0" fontId="44" fillId="0" borderId="24" xfId="0" applyFont="1" applyBorder="1" applyAlignment="1">
      <alignment horizontal="right"/>
    </xf>
    <xf numFmtId="0" fontId="44" fillId="0" borderId="36" xfId="0" applyFont="1" applyBorder="1" applyAlignment="1">
      <alignment horizontal="right"/>
    </xf>
    <xf numFmtId="0" fontId="34" fillId="0" borderId="72" xfId="0" applyFont="1" applyBorder="1" applyAlignment="1">
      <alignment horizontal="center"/>
    </xf>
    <xf numFmtId="0" fontId="33" fillId="6" borderId="80" xfId="0" applyFont="1" applyFill="1" applyBorder="1" applyAlignment="1">
      <alignment/>
    </xf>
    <xf numFmtId="49" fontId="34" fillId="6" borderId="73" xfId="0" applyNumberFormat="1" applyFont="1" applyFill="1" applyBorder="1" applyAlignment="1">
      <alignment/>
    </xf>
    <xf numFmtId="0" fontId="34" fillId="6" borderId="63" xfId="0" applyFont="1" applyFill="1" applyBorder="1" applyAlignment="1">
      <alignment/>
    </xf>
    <xf numFmtId="0" fontId="34" fillId="6" borderId="81" xfId="0" applyFont="1" applyFill="1" applyBorder="1" applyAlignment="1">
      <alignment/>
    </xf>
    <xf numFmtId="0" fontId="67" fillId="6" borderId="17" xfId="0" applyFont="1" applyFill="1" applyBorder="1" applyAlignment="1">
      <alignment/>
    </xf>
    <xf numFmtId="0" fontId="67" fillId="0" borderId="17" xfId="0" applyFont="1" applyFill="1" applyBorder="1" applyAlignment="1">
      <alignment/>
    </xf>
    <xf numFmtId="49" fontId="33" fillId="0" borderId="80" xfId="0" applyNumberFormat="1" applyFont="1" applyFill="1" applyBorder="1" applyAlignment="1">
      <alignment/>
    </xf>
    <xf numFmtId="0" fontId="33" fillId="0" borderId="55" xfId="0" applyFont="1" applyFill="1" applyBorder="1" applyAlignment="1">
      <alignment/>
    </xf>
    <xf numFmtId="0" fontId="33" fillId="0" borderId="108" xfId="0" applyFont="1" applyFill="1" applyBorder="1" applyAlignment="1">
      <alignment/>
    </xf>
    <xf numFmtId="0" fontId="67" fillId="6" borderId="18" xfId="0" applyFont="1" applyFill="1" applyBorder="1" applyAlignment="1">
      <alignment/>
    </xf>
    <xf numFmtId="0" fontId="67" fillId="0" borderId="18" xfId="0" applyFont="1" applyFill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Fill="1" applyBorder="1" applyAlignment="1">
      <alignment/>
    </xf>
    <xf numFmtId="0" fontId="33" fillId="6" borderId="15" xfId="0" applyFont="1" applyFill="1" applyBorder="1" applyAlignment="1">
      <alignment/>
    </xf>
    <xf numFmtId="0" fontId="33" fillId="0" borderId="17" xfId="0" applyFont="1" applyFill="1" applyBorder="1" applyAlignment="1">
      <alignment/>
    </xf>
    <xf numFmtId="49" fontId="33" fillId="0" borderId="68" xfId="0" applyNumberFormat="1" applyFont="1" applyFill="1" applyBorder="1" applyAlignment="1">
      <alignment/>
    </xf>
    <xf numFmtId="0" fontId="33" fillId="6" borderId="19" xfId="0" applyFont="1" applyFill="1" applyBorder="1" applyAlignment="1">
      <alignment/>
    </xf>
    <xf numFmtId="0" fontId="33" fillId="6" borderId="31" xfId="0" applyFont="1" applyFill="1" applyBorder="1" applyAlignment="1">
      <alignment/>
    </xf>
    <xf numFmtId="49" fontId="33" fillId="6" borderId="14" xfId="0" applyNumberFormat="1" applyFont="1" applyFill="1" applyBorder="1" applyAlignment="1">
      <alignment/>
    </xf>
    <xf numFmtId="0" fontId="34" fillId="6" borderId="14" xfId="0" applyFont="1" applyFill="1" applyBorder="1" applyAlignment="1">
      <alignment/>
    </xf>
    <xf numFmtId="0" fontId="34" fillId="6" borderId="76" xfId="0" applyFont="1" applyFill="1" applyBorder="1" applyAlignment="1">
      <alignment/>
    </xf>
    <xf numFmtId="49" fontId="33" fillId="0" borderId="14" xfId="0" applyNumberFormat="1" applyFont="1" applyFill="1" applyBorder="1" applyAlignment="1">
      <alignment/>
    </xf>
    <xf numFmtId="0" fontId="34" fillId="0" borderId="14" xfId="0" applyFont="1" applyFill="1" applyBorder="1" applyAlignment="1">
      <alignment/>
    </xf>
    <xf numFmtId="0" fontId="34" fillId="0" borderId="76" xfId="0" applyFont="1" applyFill="1" applyBorder="1" applyAlignment="1">
      <alignment/>
    </xf>
    <xf numFmtId="49" fontId="34" fillId="6" borderId="67" xfId="0" applyNumberFormat="1" applyFont="1" applyFill="1" applyBorder="1" applyAlignment="1">
      <alignment/>
    </xf>
    <xf numFmtId="0" fontId="34" fillId="6" borderId="49" xfId="0" applyFont="1" applyFill="1" applyBorder="1" applyAlignment="1">
      <alignment/>
    </xf>
    <xf numFmtId="0" fontId="34" fillId="6" borderId="122" xfId="0" applyFont="1" applyFill="1" applyBorder="1" applyAlignment="1">
      <alignment/>
    </xf>
    <xf numFmtId="0" fontId="34" fillId="6" borderId="109" xfId="0" applyFont="1" applyFill="1" applyBorder="1" applyAlignment="1">
      <alignment/>
    </xf>
    <xf numFmtId="0" fontId="34" fillId="6" borderId="83" xfId="0" applyFont="1" applyFill="1" applyBorder="1" applyAlignment="1">
      <alignment/>
    </xf>
    <xf numFmtId="0" fontId="44" fillId="0" borderId="70" xfId="0" applyFont="1" applyBorder="1" applyAlignment="1">
      <alignment/>
    </xf>
    <xf numFmtId="0" fontId="43" fillId="0" borderId="71" xfId="0" applyFont="1" applyBorder="1" applyAlignment="1">
      <alignment/>
    </xf>
    <xf numFmtId="0" fontId="43" fillId="0" borderId="72" xfId="0" applyFont="1" applyBorder="1" applyAlignment="1">
      <alignment/>
    </xf>
    <xf numFmtId="0" fontId="43" fillId="0" borderId="80" xfId="0" applyFont="1" applyBorder="1" applyAlignment="1">
      <alignment/>
    </xf>
    <xf numFmtId="0" fontId="44" fillId="0" borderId="55" xfId="0" applyFont="1" applyBorder="1" applyAlignment="1">
      <alignment/>
    </xf>
    <xf numFmtId="0" fontId="44" fillId="0" borderId="108" xfId="0" applyFont="1" applyBorder="1" applyAlignment="1">
      <alignment/>
    </xf>
    <xf numFmtId="0" fontId="44" fillId="0" borderId="67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76" xfId="0" applyFont="1" applyBorder="1" applyAlignment="1">
      <alignment/>
    </xf>
    <xf numFmtId="0" fontId="44" fillId="0" borderId="69" xfId="0" applyFont="1" applyBorder="1" applyAlignment="1">
      <alignment/>
    </xf>
    <xf numFmtId="0" fontId="44" fillId="0" borderId="58" xfId="0" applyFont="1" applyBorder="1" applyAlignment="1">
      <alignment/>
    </xf>
    <xf numFmtId="0" fontId="44" fillId="0" borderId="77" xfId="0" applyFont="1" applyBorder="1" applyAlignment="1">
      <alignment/>
    </xf>
    <xf numFmtId="0" fontId="19" fillId="0" borderId="0" xfId="100">
      <alignment/>
      <protection/>
    </xf>
    <xf numFmtId="0" fontId="44" fillId="0" borderId="0" xfId="100" applyFont="1">
      <alignment/>
      <protection/>
    </xf>
    <xf numFmtId="0" fontId="44" fillId="0" borderId="0" xfId="100" applyFont="1" applyAlignment="1">
      <alignment horizontal="right"/>
      <protection/>
    </xf>
    <xf numFmtId="0" fontId="68" fillId="0" borderId="0" xfId="100" applyFont="1">
      <alignment/>
      <protection/>
    </xf>
    <xf numFmtId="0" fontId="69" fillId="0" borderId="0" xfId="100" applyFont="1">
      <alignment/>
      <protection/>
    </xf>
    <xf numFmtId="0" fontId="19" fillId="0" borderId="0" xfId="100" applyAlignment="1">
      <alignment horizontal="right"/>
      <protection/>
    </xf>
    <xf numFmtId="0" fontId="19" fillId="0" borderId="0" xfId="100" applyBorder="1">
      <alignment/>
      <protection/>
    </xf>
    <xf numFmtId="0" fontId="45" fillId="0" borderId="39" xfId="100" applyFont="1" applyBorder="1" applyAlignment="1">
      <alignment horizontal="center"/>
      <protection/>
    </xf>
    <xf numFmtId="0" fontId="45" fillId="0" borderId="61" xfId="100" applyFont="1" applyBorder="1" applyAlignment="1">
      <alignment horizontal="center"/>
      <protection/>
    </xf>
    <xf numFmtId="0" fontId="70" fillId="0" borderId="0" xfId="100" applyFont="1" applyBorder="1" applyAlignment="1">
      <alignment horizontal="center"/>
      <protection/>
    </xf>
    <xf numFmtId="0" fontId="70" fillId="0" borderId="0" xfId="100" applyFont="1" applyFill="1" applyBorder="1" applyAlignment="1">
      <alignment horizontal="center"/>
      <protection/>
    </xf>
    <xf numFmtId="0" fontId="45" fillId="0" borderId="28" xfId="100" applyFont="1" applyBorder="1" applyAlignment="1">
      <alignment horizontal="center"/>
      <protection/>
    </xf>
    <xf numFmtId="0" fontId="45" fillId="0" borderId="0" xfId="100" applyFont="1" applyBorder="1" applyAlignment="1">
      <alignment horizontal="center"/>
      <protection/>
    </xf>
    <xf numFmtId="0" fontId="46" fillId="0" borderId="39" xfId="100" applyFont="1" applyBorder="1">
      <alignment/>
      <protection/>
    </xf>
    <xf numFmtId="0" fontId="46" fillId="0" borderId="0" xfId="100" applyFont="1" applyBorder="1">
      <alignment/>
      <protection/>
    </xf>
    <xf numFmtId="0" fontId="46" fillId="0" borderId="36" xfId="100" applyFont="1" applyBorder="1">
      <alignment/>
      <protection/>
    </xf>
    <xf numFmtId="0" fontId="32" fillId="0" borderId="0" xfId="100" applyFont="1" applyBorder="1">
      <alignment/>
      <protection/>
    </xf>
    <xf numFmtId="0" fontId="46" fillId="0" borderId="24" xfId="100" applyFont="1" applyBorder="1" applyAlignment="1">
      <alignment horizontal="center"/>
      <protection/>
    </xf>
    <xf numFmtId="165" fontId="46" fillId="0" borderId="0" xfId="100" applyNumberFormat="1" applyFont="1" applyBorder="1" applyAlignment="1">
      <alignment horizontal="center"/>
      <protection/>
    </xf>
    <xf numFmtId="165" fontId="46" fillId="0" borderId="36" xfId="100" applyNumberFormat="1" applyFont="1" applyBorder="1" applyAlignment="1">
      <alignment horizontal="center"/>
      <protection/>
    </xf>
    <xf numFmtId="0" fontId="32" fillId="0" borderId="0" xfId="100" applyFont="1" applyBorder="1" applyAlignment="1">
      <alignment horizontal="center"/>
      <protection/>
    </xf>
    <xf numFmtId="0" fontId="46" fillId="0" borderId="24" xfId="100" applyFont="1" applyBorder="1">
      <alignment/>
      <protection/>
    </xf>
    <xf numFmtId="0" fontId="46" fillId="0" borderId="28" xfId="100" applyFont="1" applyBorder="1">
      <alignment/>
      <protection/>
    </xf>
    <xf numFmtId="0" fontId="46" fillId="0" borderId="30" xfId="100" applyFont="1" applyBorder="1">
      <alignment/>
      <protection/>
    </xf>
    <xf numFmtId="0" fontId="46" fillId="0" borderId="27" xfId="100" applyFont="1" applyBorder="1">
      <alignment/>
      <protection/>
    </xf>
    <xf numFmtId="0" fontId="19" fillId="0" borderId="0" xfId="100" applyAlignment="1">
      <alignment horizontal="center"/>
      <protection/>
    </xf>
    <xf numFmtId="0" fontId="44" fillId="0" borderId="22" xfId="100" applyFont="1" applyBorder="1" applyAlignment="1">
      <alignment horizontal="center"/>
      <protection/>
    </xf>
    <xf numFmtId="0" fontId="44" fillId="0" borderId="52" xfId="100" applyFont="1" applyBorder="1" applyAlignment="1">
      <alignment horizontal="left"/>
      <protection/>
    </xf>
    <xf numFmtId="168" fontId="44" fillId="0" borderId="53" xfId="100" applyNumberFormat="1" applyFont="1" applyBorder="1" applyAlignment="1">
      <alignment horizontal="center"/>
      <protection/>
    </xf>
    <xf numFmtId="168" fontId="44" fillId="0" borderId="42" xfId="100" applyNumberFormat="1" applyFont="1" applyBorder="1" applyAlignment="1">
      <alignment horizontal="center"/>
      <protection/>
    </xf>
    <xf numFmtId="0" fontId="44" fillId="0" borderId="12" xfId="100" applyFont="1" applyBorder="1" applyAlignment="1">
      <alignment horizontal="center"/>
      <protection/>
    </xf>
    <xf numFmtId="0" fontId="44" fillId="0" borderId="97" xfId="100" applyFont="1" applyBorder="1" applyAlignment="1">
      <alignment horizontal="left"/>
      <protection/>
    </xf>
    <xf numFmtId="168" fontId="44" fillId="0" borderId="14" xfId="100" applyNumberFormat="1" applyFont="1" applyBorder="1" applyAlignment="1">
      <alignment horizontal="center"/>
      <protection/>
    </xf>
    <xf numFmtId="168" fontId="44" fillId="0" borderId="45" xfId="100" applyNumberFormat="1" applyFont="1" applyBorder="1" applyAlignment="1">
      <alignment horizontal="center"/>
      <protection/>
    </xf>
    <xf numFmtId="0" fontId="44" fillId="0" borderId="97" xfId="100" applyFont="1" applyFill="1" applyBorder="1" applyAlignment="1">
      <alignment horizontal="left"/>
      <protection/>
    </xf>
    <xf numFmtId="0" fontId="19" fillId="0" borderId="0" xfId="100" applyBorder="1" applyAlignment="1">
      <alignment horizontal="center"/>
      <protection/>
    </xf>
    <xf numFmtId="0" fontId="44" fillId="0" borderId="20" xfId="100" applyFont="1" applyBorder="1" applyAlignment="1">
      <alignment horizontal="center"/>
      <protection/>
    </xf>
    <xf numFmtId="0" fontId="44" fillId="0" borderId="57" xfId="100" applyFont="1" applyBorder="1" applyAlignment="1">
      <alignment horizontal="left"/>
      <protection/>
    </xf>
    <xf numFmtId="168" fontId="44" fillId="0" borderId="58" xfId="100" applyNumberFormat="1" applyFont="1" applyBorder="1" applyAlignment="1">
      <alignment horizontal="center"/>
      <protection/>
    </xf>
    <xf numFmtId="168" fontId="44" fillId="0" borderId="59" xfId="100" applyNumberFormat="1" applyFont="1" applyBorder="1" applyAlignment="1">
      <alignment horizontal="center"/>
      <protection/>
    </xf>
    <xf numFmtId="0" fontId="19" fillId="0" borderId="0" xfId="101">
      <alignment/>
      <protection/>
    </xf>
    <xf numFmtId="0" fontId="19" fillId="0" borderId="0" xfId="101" applyAlignment="1">
      <alignment/>
      <protection/>
    </xf>
    <xf numFmtId="0" fontId="71" fillId="0" borderId="0" xfId="101" applyFont="1" applyAlignment="1">
      <alignment horizontal="right"/>
      <protection/>
    </xf>
    <xf numFmtId="0" fontId="72" fillId="0" borderId="0" xfId="101" applyFont="1" applyAlignment="1">
      <alignment horizontal="center" wrapText="1"/>
      <protection/>
    </xf>
    <xf numFmtId="0" fontId="50" fillId="0" borderId="37" xfId="101" applyFont="1" applyBorder="1" applyAlignment="1">
      <alignment vertical="center" wrapText="1"/>
      <protection/>
    </xf>
    <xf numFmtId="0" fontId="50" fillId="0" borderId="10" xfId="101" applyFont="1" applyBorder="1" applyAlignment="1">
      <alignment horizontal="center" vertical="center" wrapText="1"/>
      <protection/>
    </xf>
    <xf numFmtId="0" fontId="50" fillId="0" borderId="78" xfId="101" applyFont="1" applyBorder="1" applyAlignment="1">
      <alignment horizontal="center" wrapText="1"/>
      <protection/>
    </xf>
    <xf numFmtId="0" fontId="50" fillId="0" borderId="50" xfId="101" applyFont="1" applyBorder="1" applyAlignment="1">
      <alignment horizontal="center" vertical="center" wrapText="1"/>
      <protection/>
    </xf>
    <xf numFmtId="0" fontId="50" fillId="0" borderId="10" xfId="101" applyFont="1" applyBorder="1" applyAlignment="1">
      <alignment horizontal="center"/>
      <protection/>
    </xf>
    <xf numFmtId="0" fontId="50" fillId="0" borderId="37" xfId="101" applyFont="1" applyBorder="1" applyAlignment="1">
      <alignment horizontal="center"/>
      <protection/>
    </xf>
    <xf numFmtId="0" fontId="50" fillId="0" borderId="78" xfId="101" applyFont="1" applyBorder="1" applyAlignment="1">
      <alignment horizontal="center"/>
      <protection/>
    </xf>
    <xf numFmtId="0" fontId="50" fillId="0" borderId="50" xfId="101" applyFont="1" applyBorder="1" applyAlignment="1">
      <alignment horizontal="center"/>
      <protection/>
    </xf>
    <xf numFmtId="0" fontId="74" fillId="0" borderId="0" xfId="101" applyFont="1">
      <alignment/>
      <protection/>
    </xf>
    <xf numFmtId="0" fontId="50" fillId="0" borderId="12" xfId="101" applyFont="1" applyBorder="1" applyAlignment="1">
      <alignment horizontal="center"/>
      <protection/>
    </xf>
    <xf numFmtId="0" fontId="50" fillId="0" borderId="12" xfId="101" applyFont="1" applyBorder="1" applyAlignment="1">
      <alignment horizontal="right"/>
      <protection/>
    </xf>
    <xf numFmtId="0" fontId="50" fillId="0" borderId="44" xfId="101" applyFont="1" applyBorder="1" applyAlignment="1">
      <alignment horizontal="right"/>
      <protection/>
    </xf>
    <xf numFmtId="1" fontId="50" fillId="0" borderId="12" xfId="101" applyNumberFormat="1" applyFont="1" applyBorder="1" applyAlignment="1">
      <alignment horizontal="right"/>
      <protection/>
    </xf>
    <xf numFmtId="0" fontId="50" fillId="0" borderId="18" xfId="101" applyFont="1" applyBorder="1" applyAlignment="1">
      <alignment/>
      <protection/>
    </xf>
    <xf numFmtId="0" fontId="50" fillId="0" borderId="44" xfId="101" applyFont="1" applyBorder="1" applyAlignment="1">
      <alignment/>
      <protection/>
    </xf>
    <xf numFmtId="0" fontId="50" fillId="0" borderId="33" xfId="101" applyFont="1" applyBorder="1" applyAlignment="1">
      <alignment/>
      <protection/>
    </xf>
    <xf numFmtId="0" fontId="50" fillId="0" borderId="19" xfId="101" applyFont="1" applyBorder="1" applyAlignment="1">
      <alignment/>
      <protection/>
    </xf>
    <xf numFmtId="0" fontId="50" fillId="0" borderId="46" xfId="101" applyFont="1" applyBorder="1" applyAlignment="1">
      <alignment/>
      <protection/>
    </xf>
    <xf numFmtId="0" fontId="50" fillId="0" borderId="25" xfId="101" applyFont="1" applyBorder="1" applyAlignment="1">
      <alignment/>
      <protection/>
    </xf>
    <xf numFmtId="0" fontId="50" fillId="0" borderId="13" xfId="101" applyFont="1" applyBorder="1" applyAlignment="1">
      <alignment horizontal="center"/>
      <protection/>
    </xf>
    <xf numFmtId="0" fontId="50" fillId="0" borderId="13" xfId="101" applyFont="1" applyBorder="1" applyAlignment="1">
      <alignment horizontal="right"/>
      <protection/>
    </xf>
    <xf numFmtId="0" fontId="50" fillId="0" borderId="46" xfId="101" applyFont="1" applyBorder="1" applyAlignment="1">
      <alignment horizontal="right"/>
      <protection/>
    </xf>
    <xf numFmtId="1" fontId="50" fillId="0" borderId="13" xfId="101" applyNumberFormat="1" applyFont="1" applyBorder="1" applyAlignment="1">
      <alignment horizontal="right"/>
      <protection/>
    </xf>
    <xf numFmtId="0" fontId="75" fillId="0" borderId="15" xfId="101" applyFont="1" applyFill="1" applyBorder="1" applyAlignment="1">
      <alignment/>
      <protection/>
    </xf>
    <xf numFmtId="0" fontId="75" fillId="0" borderId="37" xfId="101" applyFont="1" applyFill="1" applyBorder="1" applyAlignment="1">
      <alignment/>
      <protection/>
    </xf>
    <xf numFmtId="0" fontId="75" fillId="0" borderId="16" xfId="101" applyFont="1" applyFill="1" applyBorder="1" applyAlignment="1">
      <alignment/>
      <protection/>
    </xf>
    <xf numFmtId="0" fontId="76" fillId="0" borderId="10" xfId="101" applyFont="1" applyFill="1" applyBorder="1" applyAlignment="1">
      <alignment horizontal="center"/>
      <protection/>
    </xf>
    <xf numFmtId="0" fontId="75" fillId="0" borderId="10" xfId="101" applyFont="1" applyFill="1" applyBorder="1" applyAlignment="1">
      <alignment horizontal="right"/>
      <protection/>
    </xf>
    <xf numFmtId="0" fontId="75" fillId="0" borderId="37" xfId="101" applyFont="1" applyFill="1" applyBorder="1" applyAlignment="1">
      <alignment horizontal="right"/>
      <protection/>
    </xf>
    <xf numFmtId="1" fontId="75" fillId="0" borderId="10" xfId="101" applyNumberFormat="1" applyFont="1" applyFill="1" applyBorder="1" applyAlignment="1">
      <alignment horizontal="right"/>
      <protection/>
    </xf>
    <xf numFmtId="0" fontId="50" fillId="0" borderId="17" xfId="101" applyFont="1" applyBorder="1" applyAlignment="1">
      <alignment/>
      <protection/>
    </xf>
    <xf numFmtId="0" fontId="50" fillId="0" borderId="51" xfId="101" applyFont="1" applyBorder="1" applyAlignment="1">
      <alignment/>
      <protection/>
    </xf>
    <xf numFmtId="0" fontId="50" fillId="0" borderId="32" xfId="101" applyFont="1" applyBorder="1" applyAlignment="1">
      <alignment/>
      <protection/>
    </xf>
    <xf numFmtId="0" fontId="50" fillId="0" borderId="11" xfId="101" applyFont="1" applyBorder="1" applyAlignment="1">
      <alignment horizontal="center"/>
      <protection/>
    </xf>
    <xf numFmtId="0" fontId="50" fillId="0" borderId="11" xfId="101" applyFont="1" applyBorder="1" applyAlignment="1">
      <alignment horizontal="right"/>
      <protection/>
    </xf>
    <xf numFmtId="0" fontId="50" fillId="0" borderId="54" xfId="101" applyFont="1" applyBorder="1" applyAlignment="1">
      <alignment horizontal="right"/>
      <protection/>
    </xf>
    <xf numFmtId="1" fontId="50" fillId="0" borderId="108" xfId="101" applyNumberFormat="1" applyFont="1" applyBorder="1" applyAlignment="1">
      <alignment horizontal="right"/>
      <protection/>
    </xf>
    <xf numFmtId="1" fontId="50" fillId="0" borderId="11" xfId="101" applyNumberFormat="1" applyFont="1" applyBorder="1" applyAlignment="1">
      <alignment horizontal="right"/>
      <protection/>
    </xf>
    <xf numFmtId="0" fontId="50" fillId="0" borderId="97" xfId="101" applyFont="1" applyBorder="1" applyAlignment="1">
      <alignment horizontal="right"/>
      <protection/>
    </xf>
    <xf numFmtId="1" fontId="50" fillId="0" borderId="76" xfId="101" applyNumberFormat="1" applyFont="1" applyBorder="1" applyAlignment="1">
      <alignment horizontal="right"/>
      <protection/>
    </xf>
    <xf numFmtId="0" fontId="50" fillId="0" borderId="48" xfId="101" applyFont="1" applyBorder="1" applyAlignment="1">
      <alignment horizontal="right"/>
      <protection/>
    </xf>
    <xf numFmtId="1" fontId="50" fillId="0" borderId="122" xfId="101" applyNumberFormat="1" applyFont="1" applyBorder="1" applyAlignment="1">
      <alignment horizontal="right"/>
      <protection/>
    </xf>
    <xf numFmtId="0" fontId="48" fillId="0" borderId="15" xfId="101" applyFont="1" applyFill="1" applyBorder="1" applyAlignment="1">
      <alignment/>
      <protection/>
    </xf>
    <xf numFmtId="0" fontId="48" fillId="0" borderId="37" xfId="101" applyFont="1" applyFill="1" applyBorder="1" applyAlignment="1">
      <alignment/>
      <protection/>
    </xf>
    <xf numFmtId="0" fontId="48" fillId="0" borderId="16" xfId="101" applyFont="1" applyFill="1" applyBorder="1" applyAlignment="1">
      <alignment/>
      <protection/>
    </xf>
    <xf numFmtId="0" fontId="50" fillId="0" borderId="10" xfId="101" applyFont="1" applyFill="1" applyBorder="1" applyAlignment="1">
      <alignment horizontal="center"/>
      <protection/>
    </xf>
    <xf numFmtId="0" fontId="75" fillId="0" borderId="78" xfId="101" applyFont="1" applyFill="1" applyBorder="1" applyAlignment="1">
      <alignment horizontal="right"/>
      <protection/>
    </xf>
    <xf numFmtId="1" fontId="75" fillId="0" borderId="72" xfId="101" applyNumberFormat="1" applyFont="1" applyFill="1" applyBorder="1" applyAlignment="1">
      <alignment horizontal="right"/>
      <protection/>
    </xf>
    <xf numFmtId="0" fontId="50" fillId="0" borderId="21" xfId="101" applyFont="1" applyFill="1" applyBorder="1" applyAlignment="1">
      <alignment horizontal="center"/>
      <protection/>
    </xf>
    <xf numFmtId="0" fontId="50" fillId="0" borderId="22" xfId="101" applyFont="1" applyBorder="1" applyAlignment="1">
      <alignment horizontal="right"/>
      <protection/>
    </xf>
    <xf numFmtId="0" fontId="50" fillId="0" borderId="18" xfId="101" applyFont="1" applyFill="1" applyBorder="1" applyAlignment="1">
      <alignment horizontal="center"/>
      <protection/>
    </xf>
    <xf numFmtId="0" fontId="50" fillId="0" borderId="18" xfId="101" applyFont="1" applyBorder="1" applyAlignment="1">
      <alignment horizontal="center"/>
      <protection/>
    </xf>
    <xf numFmtId="0" fontId="50" fillId="0" borderId="19" xfId="101" applyFont="1" applyBorder="1" applyAlignment="1">
      <alignment horizontal="center"/>
      <protection/>
    </xf>
    <xf numFmtId="0" fontId="50" fillId="0" borderId="15" xfId="101" applyFont="1" applyFill="1" applyBorder="1" applyAlignment="1">
      <alignment horizontal="center"/>
      <protection/>
    </xf>
    <xf numFmtId="0" fontId="48" fillId="0" borderId="10" xfId="101" applyFont="1" applyFill="1" applyBorder="1" applyAlignment="1">
      <alignment horizontal="right"/>
      <protection/>
    </xf>
    <xf numFmtId="0" fontId="48" fillId="0" borderId="37" xfId="101" applyFont="1" applyFill="1" applyBorder="1" applyAlignment="1">
      <alignment horizontal="right"/>
      <protection/>
    </xf>
    <xf numFmtId="0" fontId="50" fillId="0" borderId="15" xfId="101" applyFont="1" applyBorder="1" applyAlignment="1">
      <alignment/>
      <protection/>
    </xf>
    <xf numFmtId="0" fontId="50" fillId="0" borderId="37" xfId="101" applyFont="1" applyBorder="1" applyAlignment="1">
      <alignment/>
      <protection/>
    </xf>
    <xf numFmtId="0" fontId="50" fillId="0" borderId="16" xfId="101" applyFont="1" applyBorder="1" applyAlignment="1">
      <alignment/>
      <protection/>
    </xf>
    <xf numFmtId="0" fontId="50" fillId="0" borderId="10" xfId="101" applyFont="1" applyBorder="1" applyAlignment="1">
      <alignment horizontal="right"/>
      <protection/>
    </xf>
    <xf numFmtId="0" fontId="50" fillId="0" borderId="37" xfId="101" applyFont="1" applyBorder="1" applyAlignment="1">
      <alignment horizontal="right"/>
      <protection/>
    </xf>
    <xf numFmtId="0" fontId="50" fillId="0" borderId="51" xfId="101" applyFont="1" applyFill="1" applyBorder="1" applyAlignment="1">
      <alignment horizontal="center"/>
      <protection/>
    </xf>
    <xf numFmtId="0" fontId="50" fillId="0" borderId="108" xfId="101" applyFont="1" applyBorder="1" applyAlignment="1">
      <alignment horizontal="right"/>
      <protection/>
    </xf>
    <xf numFmtId="0" fontId="50" fillId="0" borderId="44" xfId="101" applyFont="1" applyBorder="1" applyAlignment="1">
      <alignment horizontal="center"/>
      <protection/>
    </xf>
    <xf numFmtId="0" fontId="50" fillId="0" borderId="76" xfId="101" applyFont="1" applyBorder="1" applyAlignment="1">
      <alignment horizontal="right"/>
      <protection/>
    </xf>
    <xf numFmtId="0" fontId="50" fillId="0" borderId="44" xfId="101" applyFont="1" applyFill="1" applyBorder="1" applyAlignment="1">
      <alignment horizontal="center"/>
      <protection/>
    </xf>
    <xf numFmtId="0" fontId="50" fillId="0" borderId="0" xfId="101" applyFont="1" applyBorder="1" applyAlignment="1">
      <alignment horizontal="center"/>
      <protection/>
    </xf>
    <xf numFmtId="0" fontId="50" fillId="0" borderId="46" xfId="101" applyFont="1" applyFill="1" applyBorder="1" applyAlignment="1">
      <alignment horizontal="center"/>
      <protection/>
    </xf>
    <xf numFmtId="0" fontId="50" fillId="0" borderId="122" xfId="101" applyFont="1" applyBorder="1" applyAlignment="1">
      <alignment horizontal="right"/>
      <protection/>
    </xf>
    <xf numFmtId="0" fontId="50" fillId="0" borderId="37" xfId="101" applyFont="1" applyFill="1" applyBorder="1" applyAlignment="1">
      <alignment horizontal="center"/>
      <protection/>
    </xf>
    <xf numFmtId="0" fontId="48" fillId="0" borderId="78" xfId="101" applyFont="1" applyFill="1" applyBorder="1" applyAlignment="1">
      <alignment horizontal="right"/>
      <protection/>
    </xf>
    <xf numFmtId="0" fontId="48" fillId="0" borderId="72" xfId="101" applyFont="1" applyFill="1" applyBorder="1" applyAlignment="1">
      <alignment horizontal="right"/>
      <protection/>
    </xf>
    <xf numFmtId="0" fontId="50" fillId="0" borderId="16" xfId="101" applyFont="1" applyFill="1" applyBorder="1" applyAlignment="1">
      <alignment horizontal="center"/>
      <protection/>
    </xf>
    <xf numFmtId="0" fontId="48" fillId="0" borderId="41" xfId="101" applyFont="1" applyFill="1" applyBorder="1" applyAlignment="1">
      <alignment horizontal="right"/>
      <protection/>
    </xf>
    <xf numFmtId="0" fontId="48" fillId="0" borderId="15" xfId="101" applyFont="1" applyFill="1" applyBorder="1" applyAlignment="1">
      <alignment horizontal="right"/>
      <protection/>
    </xf>
    <xf numFmtId="0" fontId="48" fillId="0" borderId="29" xfId="101" applyFont="1" applyFill="1" applyBorder="1" applyAlignment="1">
      <alignment/>
      <protection/>
    </xf>
    <xf numFmtId="0" fontId="48" fillId="0" borderId="30" xfId="101" applyFont="1" applyFill="1" applyBorder="1" applyAlignment="1">
      <alignment/>
      <protection/>
    </xf>
    <xf numFmtId="0" fontId="48" fillId="0" borderId="27" xfId="101" applyFont="1" applyFill="1" applyBorder="1" applyAlignment="1">
      <alignment/>
      <protection/>
    </xf>
    <xf numFmtId="0" fontId="50" fillId="0" borderId="30" xfId="101" applyFont="1" applyFill="1" applyBorder="1" applyAlignment="1">
      <alignment horizontal="center"/>
      <protection/>
    </xf>
    <xf numFmtId="0" fontId="48" fillId="0" borderId="57" xfId="101" applyFont="1" applyFill="1" applyBorder="1" applyAlignment="1">
      <alignment horizontal="right"/>
      <protection/>
    </xf>
    <xf numFmtId="0" fontId="48" fillId="0" borderId="26" xfId="101" applyFont="1" applyFill="1" applyBorder="1" applyAlignment="1">
      <alignment horizontal="right"/>
      <protection/>
    </xf>
    <xf numFmtId="0" fontId="48" fillId="0" borderId="28" xfId="101" applyFont="1" applyFill="1" applyBorder="1" applyAlignment="1">
      <alignment horizontal="right"/>
      <protection/>
    </xf>
    <xf numFmtId="0" fontId="19" fillId="0" borderId="0" xfId="101" applyBorder="1">
      <alignment/>
      <protection/>
    </xf>
    <xf numFmtId="0" fontId="22" fillId="0" borderId="0" xfId="0" applyFont="1" applyAlignment="1">
      <alignment horizontal="center" vertical="center"/>
    </xf>
    <xf numFmtId="0" fontId="22" fillId="0" borderId="70" xfId="0" applyFont="1" applyBorder="1" applyAlignment="1">
      <alignment horizontal="center"/>
    </xf>
    <xf numFmtId="0" fontId="22" fillId="0" borderId="78" xfId="0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0" fontId="22" fillId="0" borderId="72" xfId="0" applyFont="1" applyBorder="1" applyAlignment="1">
      <alignment horizontal="center"/>
    </xf>
    <xf numFmtId="0" fontId="45" fillId="0" borderId="22" xfId="0" applyFont="1" applyBorder="1" applyAlignment="1">
      <alignment/>
    </xf>
    <xf numFmtId="0" fontId="22" fillId="0" borderId="66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75" xfId="0" applyBorder="1" applyAlignment="1">
      <alignment/>
    </xf>
    <xf numFmtId="49" fontId="46" fillId="0" borderId="12" xfId="0" applyNumberFormat="1" applyFont="1" applyBorder="1" applyAlignment="1">
      <alignment/>
    </xf>
    <xf numFmtId="1" fontId="46" fillId="0" borderId="67" xfId="0" applyNumberFormat="1" applyFont="1" applyBorder="1" applyAlignment="1">
      <alignment horizontal="center"/>
    </xf>
    <xf numFmtId="1" fontId="46" fillId="0" borderId="97" xfId="0" applyNumberFormat="1" applyFont="1" applyBorder="1" applyAlignment="1">
      <alignment horizontal="center"/>
    </xf>
    <xf numFmtId="1" fontId="46" fillId="0" borderId="14" xfId="0" applyNumberFormat="1" applyFont="1" applyBorder="1" applyAlignment="1">
      <alignment horizontal="center"/>
    </xf>
    <xf numFmtId="1" fontId="46" fillId="0" borderId="76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1" fontId="45" fillId="0" borderId="67" xfId="0" applyNumberFormat="1" applyFont="1" applyBorder="1" applyAlignment="1">
      <alignment horizontal="center"/>
    </xf>
    <xf numFmtId="0" fontId="77" fillId="0" borderId="12" xfId="0" applyFont="1" applyBorder="1" applyAlignment="1">
      <alignment horizontal="left" vertical="center" wrapText="1"/>
    </xf>
    <xf numFmtId="0" fontId="77" fillId="0" borderId="18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0" fillId="0" borderId="97" xfId="0" applyBorder="1" applyAlignment="1">
      <alignment wrapText="1"/>
    </xf>
    <xf numFmtId="0" fontId="77" fillId="0" borderId="24" xfId="99" applyFont="1" applyBorder="1" applyAlignment="1">
      <alignment wrapText="1"/>
      <protection/>
    </xf>
    <xf numFmtId="0" fontId="77" fillId="0" borderId="31" xfId="0" applyFont="1" applyBorder="1" applyAlignment="1">
      <alignment horizontal="center" wrapText="1"/>
    </xf>
    <xf numFmtId="0" fontId="33" fillId="0" borderId="0" xfId="0" applyFont="1" applyBorder="1" applyAlignment="1">
      <alignment wrapText="1"/>
    </xf>
    <xf numFmtId="0" fontId="46" fillId="0" borderId="20" xfId="0" applyFont="1" applyBorder="1" applyAlignment="1">
      <alignment/>
    </xf>
    <xf numFmtId="0" fontId="0" fillId="0" borderId="69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77" xfId="0" applyBorder="1" applyAlignment="1">
      <alignment/>
    </xf>
    <xf numFmtId="1" fontId="43" fillId="0" borderId="70" xfId="0" applyNumberFormat="1" applyFont="1" applyBorder="1" applyAlignment="1">
      <alignment/>
    </xf>
    <xf numFmtId="0" fontId="19" fillId="0" borderId="0" xfId="94">
      <alignment/>
      <protection/>
    </xf>
    <xf numFmtId="0" fontId="68" fillId="0" borderId="0" xfId="94" applyFont="1" applyAlignment="1">
      <alignment horizontal="right"/>
      <protection/>
    </xf>
    <xf numFmtId="0" fontId="68" fillId="0" borderId="0" xfId="94" applyFont="1">
      <alignment/>
      <protection/>
    </xf>
    <xf numFmtId="0" fontId="19" fillId="20" borderId="14" xfId="94" applyFont="1" applyFill="1" applyBorder="1" applyAlignment="1">
      <alignment horizontal="center"/>
      <protection/>
    </xf>
    <xf numFmtId="0" fontId="19" fillId="20" borderId="44" xfId="94" applyFont="1" applyFill="1" applyBorder="1" applyAlignment="1">
      <alignment horizontal="center" wrapText="1" shrinkToFit="1"/>
      <protection/>
    </xf>
    <xf numFmtId="0" fontId="19" fillId="20" borderId="44" xfId="94" applyFont="1" applyFill="1" applyBorder="1" applyAlignment="1">
      <alignment horizontal="center"/>
      <protection/>
    </xf>
    <xf numFmtId="0" fontId="68" fillId="0" borderId="79" xfId="94" applyFont="1" applyBorder="1">
      <alignment/>
      <protection/>
    </xf>
    <xf numFmtId="0" fontId="19" fillId="0" borderId="79" xfId="94" applyBorder="1">
      <alignment/>
      <protection/>
    </xf>
    <xf numFmtId="3" fontId="19" fillId="0" borderId="0" xfId="94" applyNumberFormat="1">
      <alignment/>
      <protection/>
    </xf>
    <xf numFmtId="3" fontId="78" fillId="0" borderId="49" xfId="94" applyNumberFormat="1" applyFont="1" applyBorder="1">
      <alignment/>
      <protection/>
    </xf>
    <xf numFmtId="3" fontId="68" fillId="0" borderId="79" xfId="94" applyNumberFormat="1" applyFont="1" applyBorder="1">
      <alignment/>
      <protection/>
    </xf>
    <xf numFmtId="0" fontId="19" fillId="0" borderId="0" xfId="94" applyFont="1" applyAlignment="1">
      <alignment horizontal="center"/>
      <protection/>
    </xf>
    <xf numFmtId="3" fontId="19" fillId="0" borderId="79" xfId="94" applyNumberFormat="1" applyBorder="1">
      <alignment/>
      <protection/>
    </xf>
    <xf numFmtId="0" fontId="19" fillId="0" borderId="79" xfId="94" applyFont="1" applyBorder="1">
      <alignment/>
      <protection/>
    </xf>
    <xf numFmtId="0" fontId="19" fillId="0" borderId="0" xfId="94" applyFont="1" applyBorder="1" applyAlignment="1">
      <alignment horizontal="center"/>
      <protection/>
    </xf>
    <xf numFmtId="167" fontId="19" fillId="0" borderId="0" xfId="94" applyNumberFormat="1" applyBorder="1">
      <alignment/>
      <protection/>
    </xf>
    <xf numFmtId="0" fontId="68" fillId="0" borderId="55" xfId="94" applyFont="1" applyBorder="1">
      <alignment/>
      <protection/>
    </xf>
    <xf numFmtId="0" fontId="19" fillId="0" borderId="51" xfId="94" applyFont="1" applyBorder="1" applyAlignment="1">
      <alignment horizontal="center"/>
      <protection/>
    </xf>
    <xf numFmtId="0" fontId="19" fillId="0" borderId="55" xfId="94" applyBorder="1">
      <alignment/>
      <protection/>
    </xf>
    <xf numFmtId="3" fontId="19" fillId="0" borderId="51" xfId="94" applyNumberFormat="1" applyBorder="1">
      <alignment/>
      <protection/>
    </xf>
    <xf numFmtId="3" fontId="68" fillId="0" borderId="55" xfId="94" applyNumberFormat="1" applyFont="1" applyBorder="1">
      <alignment/>
      <protection/>
    </xf>
    <xf numFmtId="0" fontId="68" fillId="0" borderId="0" xfId="94" applyFont="1" applyBorder="1">
      <alignment/>
      <protection/>
    </xf>
    <xf numFmtId="0" fontId="19" fillId="0" borderId="0" xfId="94" applyBorder="1">
      <alignment/>
      <protection/>
    </xf>
    <xf numFmtId="3" fontId="19" fillId="0" borderId="0" xfId="94" applyNumberFormat="1" applyBorder="1">
      <alignment/>
      <protection/>
    </xf>
    <xf numFmtId="3" fontId="68" fillId="0" borderId="0" xfId="94" applyNumberFormat="1" applyFont="1" applyBorder="1">
      <alignment/>
      <protection/>
    </xf>
    <xf numFmtId="0" fontId="0" fillId="20" borderId="45" xfId="0" applyFont="1" applyFill="1" applyBorder="1" applyAlignment="1">
      <alignment horizontal="center"/>
    </xf>
    <xf numFmtId="0" fontId="0" fillId="20" borderId="14" xfId="0" applyFont="1" applyFill="1" applyBorder="1" applyAlignment="1">
      <alignment horizontal="center"/>
    </xf>
    <xf numFmtId="0" fontId="68" fillId="0" borderId="34" xfId="0" applyFont="1" applyBorder="1" applyAlignment="1">
      <alignment/>
    </xf>
    <xf numFmtId="3" fontId="68" fillId="0" borderId="79" xfId="0" applyNumberFormat="1" applyFont="1" applyBorder="1" applyAlignment="1">
      <alignment/>
    </xf>
    <xf numFmtId="3" fontId="78" fillId="0" borderId="79" xfId="0" applyNumberFormat="1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79" xfId="0" applyNumberFormat="1" applyFont="1" applyBorder="1" applyAlignment="1">
      <alignment/>
    </xf>
    <xf numFmtId="0" fontId="68" fillId="0" borderId="79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79" xfId="0" applyFont="1" applyFill="1" applyBorder="1" applyAlignment="1">
      <alignment/>
    </xf>
    <xf numFmtId="0" fontId="68" fillId="0" borderId="43" xfId="0" applyFont="1" applyBorder="1" applyAlignment="1">
      <alignment/>
    </xf>
    <xf numFmtId="3" fontId="68" fillId="0" borderId="55" xfId="0" applyNumberFormat="1" applyFont="1" applyBorder="1" applyAlignment="1">
      <alignment/>
    </xf>
    <xf numFmtId="0" fontId="0" fillId="0" borderId="34" xfId="0" applyFont="1" applyBorder="1" applyAlignment="1">
      <alignment/>
    </xf>
    <xf numFmtId="3" fontId="0" fillId="0" borderId="79" xfId="0" applyNumberFormat="1" applyBorder="1" applyAlignment="1">
      <alignment/>
    </xf>
    <xf numFmtId="0" fontId="0" fillId="0" borderId="43" xfId="0" applyFont="1" applyBorder="1" applyAlignment="1">
      <alignment/>
    </xf>
    <xf numFmtId="3" fontId="0" fillId="0" borderId="55" xfId="0" applyNumberFormat="1" applyBorder="1" applyAlignment="1">
      <alignment/>
    </xf>
    <xf numFmtId="0" fontId="68" fillId="0" borderId="0" xfId="0" applyFont="1" applyBorder="1" applyAlignment="1">
      <alignment/>
    </xf>
    <xf numFmtId="3" fontId="68" fillId="0" borderId="0" xfId="0" applyNumberFormat="1" applyFont="1" applyAlignment="1">
      <alignment/>
    </xf>
    <xf numFmtId="0" fontId="68" fillId="0" borderId="0" xfId="0" applyFont="1" applyAlignment="1">
      <alignment/>
    </xf>
    <xf numFmtId="169" fontId="68" fillId="0" borderId="0" xfId="0" applyNumberFormat="1" applyFont="1" applyAlignment="1">
      <alignment horizontal="right"/>
    </xf>
    <xf numFmtId="0" fontId="19" fillId="20" borderId="49" xfId="94" applyFont="1" applyFill="1" applyBorder="1" applyAlignment="1">
      <alignment horizontal="center"/>
      <protection/>
    </xf>
    <xf numFmtId="0" fontId="19" fillId="20" borderId="46" xfId="94" applyFont="1" applyFill="1" applyBorder="1">
      <alignment/>
      <protection/>
    </xf>
    <xf numFmtId="0" fontId="19" fillId="20" borderId="49" xfId="94" applyFont="1" applyFill="1" applyBorder="1">
      <alignment/>
      <protection/>
    </xf>
    <xf numFmtId="0" fontId="19" fillId="20" borderId="46" xfId="94" applyFont="1" applyFill="1" applyBorder="1" applyAlignment="1">
      <alignment horizontal="center"/>
      <protection/>
    </xf>
    <xf numFmtId="0" fontId="19" fillId="20" borderId="49" xfId="94" applyFont="1" applyFill="1" applyBorder="1" applyAlignment="1">
      <alignment horizontal="right"/>
      <protection/>
    </xf>
    <xf numFmtId="0" fontId="19" fillId="20" borderId="55" xfId="94" applyFill="1" applyBorder="1" applyAlignment="1">
      <alignment horizontal="center"/>
      <protection/>
    </xf>
    <xf numFmtId="0" fontId="19" fillId="20" borderId="51" xfId="94" applyFont="1" applyFill="1" applyBorder="1">
      <alignment/>
      <protection/>
    </xf>
    <xf numFmtId="0" fontId="19" fillId="20" borderId="55" xfId="94" applyFill="1" applyBorder="1">
      <alignment/>
      <protection/>
    </xf>
    <xf numFmtId="0" fontId="19" fillId="20" borderId="51" xfId="94" applyFill="1" applyBorder="1" applyAlignment="1">
      <alignment horizontal="center"/>
      <protection/>
    </xf>
    <xf numFmtId="0" fontId="19" fillId="20" borderId="55" xfId="94" applyFill="1" applyBorder="1" applyAlignment="1">
      <alignment horizontal="right"/>
      <protection/>
    </xf>
    <xf numFmtId="0" fontId="19" fillId="20" borderId="79" xfId="94" applyFill="1" applyBorder="1">
      <alignment/>
      <protection/>
    </xf>
    <xf numFmtId="0" fontId="19" fillId="20" borderId="79" xfId="94" applyFill="1" applyBorder="1" applyAlignment="1">
      <alignment horizontal="center"/>
      <protection/>
    </xf>
    <xf numFmtId="3" fontId="19" fillId="0" borderId="0" xfId="94" applyNumberFormat="1" applyAlignment="1">
      <alignment/>
      <protection/>
    </xf>
    <xf numFmtId="0" fontId="19" fillId="0" borderId="51" xfId="94" applyBorder="1">
      <alignment/>
      <protection/>
    </xf>
    <xf numFmtId="0" fontId="19" fillId="0" borderId="0" xfId="94" applyFill="1" applyBorder="1">
      <alignment/>
      <protection/>
    </xf>
    <xf numFmtId="0" fontId="19" fillId="20" borderId="47" xfId="94" applyFont="1" applyFill="1" applyBorder="1" applyAlignment="1">
      <alignment horizontal="center"/>
      <protection/>
    </xf>
    <xf numFmtId="0" fontId="19" fillId="20" borderId="48" xfId="94" applyFont="1" applyFill="1" applyBorder="1" applyAlignment="1">
      <alignment horizontal="right"/>
      <protection/>
    </xf>
    <xf numFmtId="0" fontId="19" fillId="20" borderId="43" xfId="94" applyFill="1" applyBorder="1" applyAlignment="1">
      <alignment horizontal="center"/>
      <protection/>
    </xf>
    <xf numFmtId="0" fontId="19" fillId="20" borderId="54" xfId="94" applyFill="1" applyBorder="1" applyAlignment="1">
      <alignment horizontal="right"/>
      <protection/>
    </xf>
    <xf numFmtId="0" fontId="19" fillId="0" borderId="34" xfId="94" applyFont="1" applyBorder="1">
      <alignment/>
      <protection/>
    </xf>
    <xf numFmtId="0" fontId="19" fillId="0" borderId="34" xfId="94" applyBorder="1" applyAlignment="1">
      <alignment horizontal="center"/>
      <protection/>
    </xf>
    <xf numFmtId="3" fontId="19" fillId="0" borderId="34" xfId="94" applyNumberFormat="1" applyBorder="1">
      <alignment/>
      <protection/>
    </xf>
    <xf numFmtId="0" fontId="19" fillId="0" borderId="34" xfId="94" applyFont="1" applyFill="1" applyBorder="1">
      <alignment/>
      <protection/>
    </xf>
    <xf numFmtId="0" fontId="19" fillId="20" borderId="34" xfId="94" applyFill="1" applyBorder="1">
      <alignment/>
      <protection/>
    </xf>
    <xf numFmtId="3" fontId="19" fillId="0" borderId="55" xfId="94" applyNumberFormat="1" applyBorder="1">
      <alignment/>
      <protection/>
    </xf>
    <xf numFmtId="3" fontId="68" fillId="0" borderId="0" xfId="94" applyNumberFormat="1" applyFont="1">
      <alignment/>
      <protection/>
    </xf>
    <xf numFmtId="3" fontId="19" fillId="0" borderId="0" xfId="93" applyNumberFormat="1" applyFont="1" applyAlignment="1">
      <alignment vertical="center" wrapText="1"/>
      <protection/>
    </xf>
    <xf numFmtId="3" fontId="23" fillId="0" borderId="38" xfId="93" applyNumberFormat="1" applyFont="1" applyFill="1" applyBorder="1" applyAlignment="1">
      <alignment horizontal="center" wrapText="1"/>
      <protection/>
    </xf>
    <xf numFmtId="3" fontId="78" fillId="0" borderId="0" xfId="93" applyNumberFormat="1" applyFont="1" applyAlignment="1">
      <alignment horizontal="center" vertical="center" wrapText="1"/>
      <protection/>
    </xf>
    <xf numFmtId="3" fontId="23" fillId="0" borderId="29" xfId="93" applyNumberFormat="1" applyFont="1" applyFill="1" applyBorder="1" applyAlignment="1">
      <alignment horizontal="center" vertical="center" wrapText="1"/>
      <protection/>
    </xf>
    <xf numFmtId="3" fontId="24" fillId="0" borderId="74" xfId="93" applyNumberFormat="1" applyFont="1" applyFill="1" applyBorder="1" applyAlignment="1">
      <alignment horizontal="center" wrapText="1"/>
      <protection/>
    </xf>
    <xf numFmtId="0" fontId="79" fillId="0" borderId="109" xfId="93" applyFont="1" applyFill="1" applyBorder="1" applyAlignment="1">
      <alignment horizontal="center" wrapText="1"/>
      <protection/>
    </xf>
    <xf numFmtId="3" fontId="23" fillId="0" borderId="109" xfId="93" applyNumberFormat="1" applyFont="1" applyFill="1" applyBorder="1" applyAlignment="1">
      <alignment horizontal="center" vertical="center" wrapText="1"/>
      <protection/>
    </xf>
    <xf numFmtId="3" fontId="23" fillId="0" borderId="30" xfId="93" applyNumberFormat="1" applyFont="1" applyFill="1" applyBorder="1" applyAlignment="1">
      <alignment horizontal="center" vertical="center" wrapText="1"/>
      <protection/>
    </xf>
    <xf numFmtId="3" fontId="23" fillId="0" borderId="26" xfId="93" applyNumberFormat="1" applyFont="1" applyFill="1" applyBorder="1" applyAlignment="1">
      <alignment horizontal="center" vertical="center" wrapText="1"/>
      <protection/>
    </xf>
    <xf numFmtId="3" fontId="50" fillId="0" borderId="22" xfId="93" applyNumberFormat="1" applyFont="1" applyFill="1" applyBorder="1" applyAlignment="1">
      <alignment vertical="center" wrapText="1"/>
      <protection/>
    </xf>
    <xf numFmtId="3" fontId="25" fillId="0" borderId="22" xfId="93" applyNumberFormat="1" applyFont="1" applyFill="1" applyBorder="1" applyAlignment="1">
      <alignment horizontal="center" vertical="center" wrapText="1"/>
      <protection/>
    </xf>
    <xf numFmtId="3" fontId="50" fillId="0" borderId="44" xfId="93" applyNumberFormat="1" applyFont="1" applyFill="1" applyBorder="1" applyAlignment="1">
      <alignment horizontal="center" vertical="center" wrapText="1"/>
      <protection/>
    </xf>
    <xf numFmtId="3" fontId="50" fillId="0" borderId="22" xfId="93" applyNumberFormat="1" applyFont="1" applyFill="1" applyBorder="1" applyAlignment="1">
      <alignment horizontal="right" vertical="center" wrapText="1"/>
      <protection/>
    </xf>
    <xf numFmtId="3" fontId="50" fillId="0" borderId="66" xfId="93" applyNumberFormat="1" applyFont="1" applyFill="1" applyBorder="1" applyAlignment="1">
      <alignment vertical="center" wrapText="1"/>
      <protection/>
    </xf>
    <xf numFmtId="3" fontId="50" fillId="0" borderId="53" xfId="93" applyNumberFormat="1" applyFont="1" applyFill="1" applyBorder="1" applyAlignment="1">
      <alignment vertical="center" wrapText="1"/>
      <protection/>
    </xf>
    <xf numFmtId="3" fontId="50" fillId="0" borderId="42" xfId="93" applyNumberFormat="1" applyFont="1" applyFill="1" applyBorder="1" applyAlignment="1">
      <alignment vertical="center" wrapText="1"/>
      <protection/>
    </xf>
    <xf numFmtId="3" fontId="50" fillId="0" borderId="12" xfId="93" applyNumberFormat="1" applyFont="1" applyFill="1" applyBorder="1" applyAlignment="1">
      <alignment vertical="center" wrapText="1"/>
      <protection/>
    </xf>
    <xf numFmtId="3" fontId="50" fillId="0" borderId="12" xfId="93" applyNumberFormat="1" applyFont="1" applyFill="1" applyBorder="1" applyAlignment="1">
      <alignment horizontal="center" vertical="center" wrapText="1"/>
      <protection/>
    </xf>
    <xf numFmtId="3" fontId="50" fillId="0" borderId="12" xfId="93" applyNumberFormat="1" applyFont="1" applyFill="1" applyBorder="1" applyAlignment="1">
      <alignment horizontal="right" vertical="center" wrapText="1"/>
      <protection/>
    </xf>
    <xf numFmtId="3" fontId="50" fillId="0" borderId="67" xfId="93" applyNumberFormat="1" applyFont="1" applyFill="1" applyBorder="1" applyAlignment="1">
      <alignment vertical="center" wrapText="1"/>
      <protection/>
    </xf>
    <xf numFmtId="3" fontId="50" fillId="0" borderId="14" xfId="93" applyNumberFormat="1" applyFont="1" applyFill="1" applyBorder="1" applyAlignment="1">
      <alignment vertical="center" wrapText="1"/>
      <protection/>
    </xf>
    <xf numFmtId="3" fontId="50" fillId="0" borderId="45" xfId="93" applyNumberFormat="1" applyFont="1" applyFill="1" applyBorder="1" applyAlignment="1">
      <alignment vertical="center" wrapText="1"/>
      <protection/>
    </xf>
    <xf numFmtId="0" fontId="50" fillId="0" borderId="12" xfId="103" applyFont="1" applyFill="1" applyBorder="1" applyAlignment="1">
      <alignment vertical="center" wrapText="1"/>
      <protection/>
    </xf>
    <xf numFmtId="0" fontId="50" fillId="0" borderId="44" xfId="93" applyNumberFormat="1" applyFont="1" applyFill="1" applyBorder="1" applyAlignment="1">
      <alignment horizontal="center" vertical="center" wrapText="1"/>
      <protection/>
    </xf>
    <xf numFmtId="0" fontId="50" fillId="0" borderId="20" xfId="103" applyFont="1" applyFill="1" applyBorder="1" applyAlignment="1">
      <alignment vertical="center" wrapText="1"/>
      <protection/>
    </xf>
    <xf numFmtId="3" fontId="50" fillId="0" borderId="20" xfId="93" applyNumberFormat="1" applyFont="1" applyFill="1" applyBorder="1" applyAlignment="1">
      <alignment horizontal="center" vertical="center" wrapText="1"/>
      <protection/>
    </xf>
    <xf numFmtId="3" fontId="50" fillId="0" borderId="20" xfId="93" applyNumberFormat="1" applyFont="1" applyFill="1" applyBorder="1" applyAlignment="1">
      <alignment horizontal="right" vertical="center" wrapText="1"/>
      <protection/>
    </xf>
    <xf numFmtId="3" fontId="50" fillId="0" borderId="69" xfId="93" applyNumberFormat="1" applyFont="1" applyFill="1" applyBorder="1" applyAlignment="1">
      <alignment vertical="center" wrapText="1"/>
      <protection/>
    </xf>
    <xf numFmtId="3" fontId="50" fillId="0" borderId="58" xfId="93" applyNumberFormat="1" applyFont="1" applyFill="1" applyBorder="1" applyAlignment="1">
      <alignment vertical="center" wrapText="1"/>
      <protection/>
    </xf>
    <xf numFmtId="3" fontId="50" fillId="0" borderId="59" xfId="93" applyNumberFormat="1" applyFont="1" applyFill="1" applyBorder="1" applyAlignment="1">
      <alignment vertical="center" wrapText="1"/>
      <protection/>
    </xf>
    <xf numFmtId="3" fontId="50" fillId="0" borderId="20" xfId="93" applyNumberFormat="1" applyFont="1" applyFill="1" applyBorder="1" applyAlignment="1">
      <alignment vertical="center" wrapText="1"/>
      <protection/>
    </xf>
    <xf numFmtId="0" fontId="50" fillId="0" borderId="43" xfId="97" applyFont="1" applyFill="1" applyBorder="1" applyAlignment="1">
      <alignment vertical="center" wrapText="1"/>
      <protection/>
    </xf>
    <xf numFmtId="3" fontId="50" fillId="0" borderId="55" xfId="93" applyNumberFormat="1" applyFont="1" applyFill="1" applyBorder="1" applyAlignment="1">
      <alignment horizontal="center" vertical="center" wrapText="1"/>
      <protection/>
    </xf>
    <xf numFmtId="0" fontId="50" fillId="0" borderId="14" xfId="93" applyNumberFormat="1" applyFont="1" applyFill="1" applyBorder="1" applyAlignment="1">
      <alignment horizontal="center" vertical="center" wrapText="1"/>
      <protection/>
    </xf>
    <xf numFmtId="3" fontId="50" fillId="0" borderId="55" xfId="93" applyNumberFormat="1" applyFont="1" applyFill="1" applyBorder="1" applyAlignment="1">
      <alignment horizontal="right" vertical="center" wrapText="1"/>
      <protection/>
    </xf>
    <xf numFmtId="3" fontId="50" fillId="0" borderId="55" xfId="93" applyNumberFormat="1" applyFont="1" applyFill="1" applyBorder="1" applyAlignment="1">
      <alignment vertical="center" wrapText="1"/>
      <protection/>
    </xf>
    <xf numFmtId="3" fontId="50" fillId="0" borderId="43" xfId="93" applyNumberFormat="1" applyFont="1" applyFill="1" applyBorder="1" applyAlignment="1">
      <alignment vertical="center" wrapText="1"/>
      <protection/>
    </xf>
    <xf numFmtId="3" fontId="50" fillId="0" borderId="11" xfId="93" applyNumberFormat="1" applyFont="1" applyFill="1" applyBorder="1" applyAlignment="1">
      <alignment vertical="center" wrapText="1"/>
      <protection/>
    </xf>
    <xf numFmtId="0" fontId="50" fillId="0" borderId="14" xfId="103" applyFont="1" applyFill="1" applyBorder="1" applyAlignment="1">
      <alignment vertical="center" wrapText="1"/>
      <protection/>
    </xf>
    <xf numFmtId="3" fontId="50" fillId="0" borderId="14" xfId="93" applyNumberFormat="1" applyFont="1" applyFill="1" applyBorder="1" applyAlignment="1">
      <alignment horizontal="center" vertical="center" wrapText="1"/>
      <protection/>
    </xf>
    <xf numFmtId="3" fontId="50" fillId="0" borderId="14" xfId="93" applyNumberFormat="1" applyFont="1" applyFill="1" applyBorder="1" applyAlignment="1">
      <alignment horizontal="right" vertical="center" wrapText="1"/>
      <protection/>
    </xf>
    <xf numFmtId="3" fontId="80" fillId="0" borderId="14" xfId="93" applyNumberFormat="1" applyFont="1" applyFill="1" applyBorder="1" applyAlignment="1">
      <alignment vertical="center" wrapText="1"/>
      <protection/>
    </xf>
    <xf numFmtId="3" fontId="50" fillId="0" borderId="49" xfId="93" applyNumberFormat="1" applyFont="1" applyFill="1" applyBorder="1" applyAlignment="1">
      <alignment vertical="center" wrapText="1"/>
      <protection/>
    </xf>
    <xf numFmtId="3" fontId="50" fillId="0" borderId="49" xfId="93" applyNumberFormat="1" applyFont="1" applyFill="1" applyBorder="1" applyAlignment="1">
      <alignment horizontal="center" vertical="center" wrapText="1"/>
      <protection/>
    </xf>
    <xf numFmtId="3" fontId="50" fillId="0" borderId="49" xfId="93" applyNumberFormat="1" applyFont="1" applyFill="1" applyBorder="1" applyAlignment="1">
      <alignment horizontal="right" vertical="center" wrapText="1"/>
      <protection/>
    </xf>
    <xf numFmtId="3" fontId="80" fillId="0" borderId="49" xfId="93" applyNumberFormat="1" applyFont="1" applyFill="1" applyBorder="1" applyAlignment="1">
      <alignment vertical="center" wrapText="1"/>
      <protection/>
    </xf>
    <xf numFmtId="3" fontId="50" fillId="0" borderId="47" xfId="93" applyNumberFormat="1" applyFont="1" applyFill="1" applyBorder="1" applyAlignment="1">
      <alignment vertical="center" wrapText="1"/>
      <protection/>
    </xf>
    <xf numFmtId="3" fontId="50" fillId="0" borderId="13" xfId="93" applyNumberFormat="1" applyFont="1" applyFill="1" applyBorder="1" applyAlignment="1">
      <alignment vertical="center" wrapText="1"/>
      <protection/>
    </xf>
    <xf numFmtId="3" fontId="48" fillId="0" borderId="15" xfId="93" applyNumberFormat="1" applyFont="1" applyFill="1" applyBorder="1" applyAlignment="1">
      <alignment vertical="center" wrapText="1"/>
      <protection/>
    </xf>
    <xf numFmtId="3" fontId="48" fillId="0" borderId="10" xfId="93" applyNumberFormat="1" applyFont="1" applyFill="1" applyBorder="1" applyAlignment="1">
      <alignment vertical="center" wrapText="1"/>
      <protection/>
    </xf>
    <xf numFmtId="3" fontId="23" fillId="0" borderId="10" xfId="93" applyNumberFormat="1" applyFont="1" applyFill="1" applyBorder="1" applyAlignment="1">
      <alignment vertical="center" wrapText="1"/>
      <protection/>
    </xf>
    <xf numFmtId="3" fontId="48" fillId="0" borderId="78" xfId="93" applyNumberFormat="1" applyFont="1" applyFill="1" applyBorder="1" applyAlignment="1">
      <alignment vertical="center" wrapText="1"/>
      <protection/>
    </xf>
    <xf numFmtId="3" fontId="48" fillId="0" borderId="71" xfId="93" applyNumberFormat="1" applyFont="1" applyFill="1" applyBorder="1" applyAlignment="1">
      <alignment vertical="center" wrapText="1"/>
      <protection/>
    </xf>
    <xf numFmtId="3" fontId="48" fillId="0" borderId="50" xfId="93" applyNumberFormat="1" applyFont="1" applyFill="1" applyBorder="1" applyAlignment="1">
      <alignment vertical="center" wrapText="1"/>
      <protection/>
    </xf>
    <xf numFmtId="3" fontId="50" fillId="0" borderId="0" xfId="93" applyNumberFormat="1" applyFont="1" applyFill="1" applyAlignment="1">
      <alignment vertical="center" wrapText="1"/>
      <protection/>
    </xf>
    <xf numFmtId="3" fontId="19" fillId="0" borderId="0" xfId="93" applyNumberFormat="1" applyFont="1" applyFill="1" applyAlignment="1">
      <alignment vertical="center" wrapText="1"/>
      <protection/>
    </xf>
    <xf numFmtId="3" fontId="38" fillId="0" borderId="0" xfId="93" applyNumberFormat="1" applyFont="1" applyFill="1" applyBorder="1" applyAlignment="1">
      <alignment horizontal="center" vertical="center" wrapText="1"/>
      <protection/>
    </xf>
    <xf numFmtId="3" fontId="25" fillId="0" borderId="0" xfId="93" applyNumberFormat="1" applyFont="1" applyFill="1" applyBorder="1" applyAlignment="1">
      <alignment vertical="center" wrapText="1"/>
      <protection/>
    </xf>
    <xf numFmtId="3" fontId="50" fillId="0" borderId="0" xfId="93" applyNumberFormat="1" applyFont="1" applyFill="1" applyBorder="1" applyAlignment="1">
      <alignment vertical="center" wrapText="1"/>
      <protection/>
    </xf>
    <xf numFmtId="3" fontId="50" fillId="0" borderId="0" xfId="93" applyNumberFormat="1" applyFont="1" applyBorder="1" applyAlignment="1">
      <alignment vertical="center" wrapText="1"/>
      <protection/>
    </xf>
    <xf numFmtId="3" fontId="81" fillId="0" borderId="0" xfId="93" applyNumberFormat="1" applyFont="1" applyBorder="1" applyAlignment="1">
      <alignment horizontal="center" vertical="center" wrapText="1"/>
      <protection/>
    </xf>
    <xf numFmtId="3" fontId="50" fillId="0" borderId="0" xfId="93" applyNumberFormat="1" applyFont="1" applyBorder="1" applyAlignment="1">
      <alignment horizontal="center" vertical="center" wrapText="1"/>
      <protection/>
    </xf>
    <xf numFmtId="3" fontId="50" fillId="0" borderId="0" xfId="93" applyNumberFormat="1" applyFont="1" applyAlignment="1">
      <alignment vertical="center" wrapText="1"/>
      <protection/>
    </xf>
    <xf numFmtId="0" fontId="32" fillId="0" borderId="0" xfId="99" applyFont="1">
      <alignment/>
      <protection/>
    </xf>
    <xf numFmtId="0" fontId="32" fillId="0" borderId="0" xfId="99" applyFont="1" applyAlignment="1">
      <alignment horizontal="right"/>
      <protection/>
    </xf>
    <xf numFmtId="0" fontId="70" fillId="0" borderId="0" xfId="99" applyFont="1">
      <alignment/>
      <protection/>
    </xf>
    <xf numFmtId="0" fontId="70" fillId="0" borderId="0" xfId="99" applyFont="1" applyAlignment="1">
      <alignment horizontal="right"/>
      <protection/>
    </xf>
    <xf numFmtId="0" fontId="23" fillId="0" borderId="0" xfId="99" applyFont="1" applyAlignment="1">
      <alignment horizontal="right"/>
      <protection/>
    </xf>
    <xf numFmtId="0" fontId="70" fillId="0" borderId="0" xfId="99" applyFont="1" applyAlignment="1">
      <alignment horizontal="center"/>
      <protection/>
    </xf>
    <xf numFmtId="0" fontId="23" fillId="0" borderId="0" xfId="99" applyFont="1">
      <alignment/>
      <protection/>
    </xf>
    <xf numFmtId="0" fontId="23" fillId="0" borderId="0" xfId="99" applyFont="1" applyAlignment="1">
      <alignment horizontal="center"/>
      <protection/>
    </xf>
    <xf numFmtId="0" fontId="25" fillId="0" borderId="0" xfId="99" applyFont="1" applyAlignment="1">
      <alignment horizontal="right"/>
      <protection/>
    </xf>
    <xf numFmtId="165" fontId="23" fillId="0" borderId="0" xfId="99" applyNumberFormat="1" applyFont="1" applyAlignment="1">
      <alignment horizontal="center"/>
      <protection/>
    </xf>
    <xf numFmtId="49" fontId="23" fillId="0" borderId="0" xfId="99" applyNumberFormat="1" applyFont="1" applyAlignment="1">
      <alignment horizontal="center"/>
      <protection/>
    </xf>
    <xf numFmtId="165" fontId="23" fillId="0" borderId="0" xfId="99" applyNumberFormat="1" applyFont="1" applyAlignment="1">
      <alignment horizontal="left"/>
      <protection/>
    </xf>
    <xf numFmtId="0" fontId="25" fillId="0" borderId="0" xfId="99" applyFont="1" applyBorder="1" applyAlignment="1">
      <alignment/>
      <protection/>
    </xf>
    <xf numFmtId="0" fontId="25" fillId="0" borderId="0" xfId="99" applyFont="1" applyAlignment="1">
      <alignment/>
      <protection/>
    </xf>
    <xf numFmtId="0" fontId="50" fillId="0" borderId="0" xfId="99" applyFont="1" applyAlignment="1">
      <alignment/>
      <protection/>
    </xf>
    <xf numFmtId="0" fontId="25" fillId="0" borderId="0" xfId="99" applyFont="1" applyBorder="1" applyAlignment="1">
      <alignment horizontal="right"/>
      <protection/>
    </xf>
    <xf numFmtId="0" fontId="25" fillId="0" borderId="0" xfId="99" applyFont="1" applyBorder="1">
      <alignment/>
      <protection/>
    </xf>
    <xf numFmtId="0" fontId="23" fillId="0" borderId="0" xfId="99" applyFont="1" applyBorder="1">
      <alignment/>
      <protection/>
    </xf>
    <xf numFmtId="0" fontId="23" fillId="0" borderId="0" xfId="99" applyFont="1" applyBorder="1" applyAlignment="1">
      <alignment horizontal="right"/>
      <protection/>
    </xf>
    <xf numFmtId="0" fontId="30" fillId="0" borderId="0" xfId="0" applyFont="1" applyBorder="1" applyAlignment="1">
      <alignment horizontal="left" vertical="center"/>
    </xf>
    <xf numFmtId="0" fontId="50" fillId="0" borderId="0" xfId="0" applyFont="1" applyAlignment="1">
      <alignment/>
    </xf>
    <xf numFmtId="0" fontId="25" fillId="0" borderId="0" xfId="0" applyFont="1" applyBorder="1" applyAlignment="1">
      <alignment horizontal="left" vertical="center"/>
    </xf>
    <xf numFmtId="0" fontId="30" fillId="0" borderId="0" xfId="99" applyFont="1" applyBorder="1" applyAlignment="1">
      <alignment/>
      <protection/>
    </xf>
    <xf numFmtId="0" fontId="24" fillId="0" borderId="0" xfId="99" applyFont="1" applyBorder="1" applyAlignment="1">
      <alignment horizontal="center"/>
      <protection/>
    </xf>
    <xf numFmtId="0" fontId="24" fillId="0" borderId="0" xfId="99" applyFont="1" applyAlignment="1">
      <alignment horizontal="center"/>
      <protection/>
    </xf>
    <xf numFmtId="0" fontId="24" fillId="0" borderId="0" xfId="99" applyFont="1" applyAlignment="1">
      <alignment/>
      <protection/>
    </xf>
    <xf numFmtId="0" fontId="24" fillId="0" borderId="0" xfId="99" applyFont="1">
      <alignment/>
      <protection/>
    </xf>
    <xf numFmtId="165" fontId="24" fillId="0" borderId="0" xfId="99" applyNumberFormat="1" applyFont="1" applyAlignment="1">
      <alignment horizontal="center"/>
      <protection/>
    </xf>
    <xf numFmtId="49" fontId="24" fillId="0" borderId="0" xfId="99" applyNumberFormat="1" applyFont="1" applyAlignment="1">
      <alignment horizontal="center"/>
      <protection/>
    </xf>
    <xf numFmtId="0" fontId="23" fillId="0" borderId="0" xfId="99" applyFont="1" applyBorder="1" applyAlignment="1">
      <alignment horizontal="center"/>
      <protection/>
    </xf>
    <xf numFmtId="49" fontId="23" fillId="0" borderId="0" xfId="99" applyNumberFormat="1" applyFont="1">
      <alignment/>
      <protection/>
    </xf>
    <xf numFmtId="49" fontId="23" fillId="0" borderId="0" xfId="99" applyNumberFormat="1" applyFont="1" applyAlignment="1">
      <alignment/>
      <protection/>
    </xf>
    <xf numFmtId="0" fontId="25" fillId="0" borderId="0" xfId="99" applyFont="1" applyBorder="1" applyAlignment="1">
      <alignment horizontal="center"/>
      <protection/>
    </xf>
    <xf numFmtId="0" fontId="30" fillId="0" borderId="0" xfId="99" applyFont="1">
      <alignment/>
      <protection/>
    </xf>
    <xf numFmtId="0" fontId="30" fillId="0" borderId="0" xfId="99" applyFont="1" applyAlignment="1">
      <alignment horizontal="right"/>
      <protection/>
    </xf>
    <xf numFmtId="0" fontId="30" fillId="0" borderId="0" xfId="99" applyFont="1" applyBorder="1" applyAlignment="1">
      <alignment wrapText="1"/>
      <protection/>
    </xf>
    <xf numFmtId="0" fontId="30" fillId="0" borderId="0" xfId="99" applyFont="1" applyAlignment="1">
      <alignment/>
      <protection/>
    </xf>
    <xf numFmtId="0" fontId="30" fillId="0" borderId="0" xfId="99" applyFont="1" applyBorder="1">
      <alignment/>
      <protection/>
    </xf>
    <xf numFmtId="0" fontId="30" fillId="0" borderId="0" xfId="99" applyFont="1" applyBorder="1" applyAlignment="1">
      <alignment horizontal="right"/>
      <protection/>
    </xf>
    <xf numFmtId="0" fontId="32" fillId="0" borderId="0" xfId="99" applyFont="1" applyBorder="1">
      <alignment/>
      <protection/>
    </xf>
    <xf numFmtId="0" fontId="32" fillId="0" borderId="0" xfId="99" applyFont="1" applyBorder="1" applyAlignment="1">
      <alignment horizontal="right"/>
      <protection/>
    </xf>
    <xf numFmtId="0" fontId="43" fillId="0" borderId="16" xfId="0" applyFont="1" applyBorder="1" applyAlignment="1">
      <alignment vertical="center"/>
    </xf>
    <xf numFmtId="0" fontId="43" fillId="0" borderId="10" xfId="0" applyFont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0" fontId="0" fillId="0" borderId="39" xfId="0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92">
      <alignment/>
      <protection/>
    </xf>
    <xf numFmtId="0" fontId="0" fillId="0" borderId="0" xfId="92" applyFont="1" applyAlignment="1">
      <alignment/>
      <protection/>
    </xf>
    <xf numFmtId="0" fontId="82" fillId="0" borderId="57" xfId="92" applyFont="1" applyBorder="1" applyAlignment="1">
      <alignment horizontal="center" vertical="center" wrapText="1"/>
      <protection/>
    </xf>
    <xf numFmtId="0" fontId="82" fillId="0" borderId="56" xfId="92" applyFont="1" applyBorder="1" applyAlignment="1">
      <alignment horizontal="center" vertical="center" wrapText="1"/>
      <protection/>
    </xf>
    <xf numFmtId="0" fontId="82" fillId="0" borderId="62" xfId="92" applyFont="1" applyBorder="1" applyAlignment="1">
      <alignment horizontal="center" vertical="center" wrapText="1"/>
      <protection/>
    </xf>
    <xf numFmtId="0" fontId="82" fillId="0" borderId="61" xfId="92" applyFont="1" applyBorder="1" applyAlignment="1">
      <alignment horizontal="center" vertical="center" wrapText="1"/>
      <protection/>
    </xf>
    <xf numFmtId="0" fontId="82" fillId="0" borderId="84" xfId="92" applyFont="1" applyBorder="1" applyAlignment="1">
      <alignment horizontal="center" vertical="center" wrapText="1"/>
      <protection/>
    </xf>
    <xf numFmtId="0" fontId="82" fillId="0" borderId="30" xfId="92" applyFont="1" applyBorder="1" applyAlignment="1">
      <alignment horizontal="center" vertical="center" wrapText="1"/>
      <protection/>
    </xf>
    <xf numFmtId="0" fontId="82" fillId="0" borderId="35" xfId="92" applyFont="1" applyBorder="1" applyAlignment="1">
      <alignment horizontal="center" vertical="center" wrapText="1"/>
      <protection/>
    </xf>
    <xf numFmtId="0" fontId="82" fillId="0" borderId="0" xfId="92" applyFont="1" applyBorder="1" applyAlignment="1">
      <alignment horizontal="center" vertical="center" wrapText="1"/>
      <protection/>
    </xf>
    <xf numFmtId="0" fontId="82" fillId="0" borderId="66" xfId="92" applyFont="1" applyBorder="1" applyAlignment="1">
      <alignment horizontal="center" wrapText="1"/>
      <protection/>
    </xf>
    <xf numFmtId="0" fontId="82" fillId="0" borderId="53" xfId="92" applyFont="1" applyBorder="1" applyAlignment="1">
      <alignment horizontal="center" wrapText="1"/>
      <protection/>
    </xf>
    <xf numFmtId="3" fontId="82" fillId="0" borderId="53" xfId="92" applyNumberFormat="1" applyFont="1" applyBorder="1" applyAlignment="1">
      <alignment horizontal="right"/>
      <protection/>
    </xf>
    <xf numFmtId="3" fontId="82" fillId="0" borderId="75" xfId="92" applyNumberFormat="1" applyFont="1" applyBorder="1" applyAlignment="1">
      <alignment horizontal="right"/>
      <protection/>
    </xf>
    <xf numFmtId="0" fontId="83" fillId="0" borderId="69" xfId="92" applyFont="1" applyBorder="1" applyAlignment="1">
      <alignment horizontal="center" wrapText="1"/>
      <protection/>
    </xf>
    <xf numFmtId="0" fontId="82" fillId="0" borderId="58" xfId="92" applyFont="1" applyBorder="1" applyAlignment="1">
      <alignment horizontal="center" wrapText="1"/>
      <protection/>
    </xf>
    <xf numFmtId="3" fontId="82" fillId="0" borderId="58" xfId="92" applyNumberFormat="1" applyFont="1" applyBorder="1" applyAlignment="1">
      <alignment horizontal="right"/>
      <protection/>
    </xf>
    <xf numFmtId="3" fontId="82" fillId="0" borderId="77" xfId="92" applyNumberFormat="1" applyFont="1" applyBorder="1" applyAlignment="1">
      <alignment horizontal="right"/>
      <protection/>
    </xf>
    <xf numFmtId="0" fontId="82" fillId="0" borderId="52" xfId="92" applyFont="1" applyBorder="1" applyAlignment="1">
      <alignment horizontal="center" wrapText="1"/>
      <protection/>
    </xf>
    <xf numFmtId="0" fontId="82" fillId="0" borderId="41" xfId="92" applyFont="1" applyBorder="1" applyAlignment="1">
      <alignment horizontal="center" wrapText="1"/>
      <protection/>
    </xf>
    <xf numFmtId="3" fontId="82" fillId="0" borderId="66" xfId="92" applyNumberFormat="1" applyFont="1" applyBorder="1" applyAlignment="1">
      <alignment horizontal="right"/>
      <protection/>
    </xf>
    <xf numFmtId="0" fontId="82" fillId="0" borderId="57" xfId="92" applyFont="1" applyBorder="1" applyAlignment="1">
      <alignment horizontal="center" wrapText="1"/>
      <protection/>
    </xf>
    <xf numFmtId="0" fontId="82" fillId="0" borderId="56" xfId="92" applyFont="1" applyBorder="1" applyAlignment="1">
      <alignment horizontal="center" wrapText="1"/>
      <protection/>
    </xf>
    <xf numFmtId="3" fontId="82" fillId="0" borderId="69" xfId="92" applyNumberFormat="1" applyFont="1" applyBorder="1" applyAlignment="1">
      <alignment horizontal="right"/>
      <protection/>
    </xf>
    <xf numFmtId="0" fontId="82" fillId="0" borderId="66" xfId="92" applyFont="1" applyBorder="1">
      <alignment/>
      <protection/>
    </xf>
    <xf numFmtId="0" fontId="82" fillId="0" borderId="53" xfId="92" applyFont="1" applyBorder="1">
      <alignment/>
      <protection/>
    </xf>
    <xf numFmtId="0" fontId="0" fillId="0" borderId="58" xfId="92" applyBorder="1">
      <alignment/>
      <protection/>
    </xf>
    <xf numFmtId="0" fontId="0" fillId="0" borderId="77" xfId="92" applyBorder="1">
      <alignment/>
      <protection/>
    </xf>
    <xf numFmtId="0" fontId="0" fillId="0" borderId="0" xfId="92" applyFont="1">
      <alignment/>
      <protection/>
    </xf>
    <xf numFmtId="49" fontId="33" fillId="0" borderId="0" xfId="0" applyNumberFormat="1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49" fontId="0" fillId="0" borderId="0" xfId="0" applyNumberFormat="1" applyAlignment="1">
      <alignment/>
    </xf>
    <xf numFmtId="0" fontId="32" fillId="0" borderId="0" xfId="98" applyFont="1" applyAlignment="1">
      <alignment vertical="center"/>
      <protection/>
    </xf>
    <xf numFmtId="3" fontId="32" fillId="0" borderId="0" xfId="98" applyNumberFormat="1" applyFont="1" applyAlignment="1">
      <alignment vertical="center"/>
      <protection/>
    </xf>
    <xf numFmtId="0" fontId="25" fillId="4" borderId="38" xfId="98" applyFont="1" applyFill="1" applyBorder="1" applyAlignment="1">
      <alignment vertical="center"/>
      <protection/>
    </xf>
    <xf numFmtId="0" fontId="23" fillId="4" borderId="74" xfId="98" applyFont="1" applyFill="1" applyBorder="1" applyAlignment="1">
      <alignment horizontal="center" vertical="top"/>
      <protection/>
    </xf>
    <xf numFmtId="3" fontId="23" fillId="4" borderId="84" xfId="98" applyNumberFormat="1" applyFont="1" applyFill="1" applyBorder="1" applyAlignment="1">
      <alignment horizontal="center" vertical="center" wrapText="1"/>
      <protection/>
    </xf>
    <xf numFmtId="3" fontId="23" fillId="4" borderId="109" xfId="98" applyNumberFormat="1" applyFont="1" applyFill="1" applyBorder="1" applyAlignment="1">
      <alignment horizontal="center" vertical="center" wrapText="1"/>
      <protection/>
    </xf>
    <xf numFmtId="3" fontId="32" fillId="0" borderId="0" xfId="98" applyNumberFormat="1" applyFont="1" applyBorder="1" applyAlignment="1">
      <alignment vertical="center"/>
      <protection/>
    </xf>
    <xf numFmtId="0" fontId="32" fillId="0" borderId="0" xfId="98" applyFont="1" applyBorder="1" applyAlignment="1">
      <alignment vertical="center"/>
      <protection/>
    </xf>
    <xf numFmtId="0" fontId="23" fillId="0" borderId="14" xfId="98" applyFont="1" applyBorder="1" applyAlignment="1">
      <alignment vertical="center"/>
      <protection/>
    </xf>
    <xf numFmtId="3" fontId="50" fillId="0" borderId="14" xfId="98" applyNumberFormat="1" applyFont="1" applyFill="1" applyBorder="1" applyAlignment="1">
      <alignment vertical="center"/>
      <protection/>
    </xf>
    <xf numFmtId="0" fontId="25" fillId="0" borderId="14" xfId="98" applyFont="1" applyBorder="1" applyAlignment="1">
      <alignment vertical="center"/>
      <protection/>
    </xf>
    <xf numFmtId="4" fontId="50" fillId="0" borderId="14" xfId="98" applyNumberFormat="1" applyFont="1" applyFill="1" applyBorder="1" applyAlignment="1">
      <alignment vertical="center"/>
      <protection/>
    </xf>
    <xf numFmtId="3" fontId="32" fillId="0" borderId="0" xfId="98" applyNumberFormat="1" applyFont="1" applyFill="1" applyAlignment="1">
      <alignment vertical="center"/>
      <protection/>
    </xf>
    <xf numFmtId="0" fontId="25" fillId="0" borderId="14" xfId="98" applyFont="1" applyBorder="1" applyAlignment="1">
      <alignment vertical="center" wrapText="1"/>
      <protection/>
    </xf>
    <xf numFmtId="167" fontId="50" fillId="0" borderId="14" xfId="98" applyNumberFormat="1" applyFont="1" applyFill="1" applyBorder="1" applyAlignment="1">
      <alignment vertical="center"/>
      <protection/>
    </xf>
    <xf numFmtId="0" fontId="25" fillId="0" borderId="55" xfId="98" applyFont="1" applyBorder="1" applyAlignment="1">
      <alignment vertical="center"/>
      <protection/>
    </xf>
    <xf numFmtId="3" fontId="50" fillId="0" borderId="0" xfId="98" applyNumberFormat="1" applyFont="1" applyFill="1" applyBorder="1" applyAlignment="1">
      <alignment vertical="center"/>
      <protection/>
    </xf>
    <xf numFmtId="3" fontId="50" fillId="0" borderId="14" xfId="98" applyNumberFormat="1" applyFont="1" applyBorder="1" applyAlignment="1">
      <alignment vertical="center"/>
      <protection/>
    </xf>
    <xf numFmtId="10" fontId="32" fillId="0" borderId="0" xfId="98" applyNumberFormat="1" applyFont="1" applyFill="1" applyAlignment="1">
      <alignment vertical="center"/>
      <protection/>
    </xf>
    <xf numFmtId="3" fontId="50" fillId="0" borderId="14" xfId="98" applyNumberFormat="1" applyFont="1" applyBorder="1" applyAlignment="1">
      <alignment horizontal="right" vertical="center"/>
      <protection/>
    </xf>
    <xf numFmtId="0" fontId="32" fillId="0" borderId="14" xfId="98" applyFont="1" applyBorder="1" applyAlignment="1">
      <alignment vertical="center"/>
      <protection/>
    </xf>
    <xf numFmtId="3" fontId="25" fillId="0" borderId="14" xfId="98" applyNumberFormat="1" applyFont="1" applyBorder="1" applyAlignment="1">
      <alignment vertical="center"/>
      <protection/>
    </xf>
    <xf numFmtId="0" fontId="32" fillId="0" borderId="14" xfId="98" applyFont="1" applyFill="1" applyBorder="1" applyAlignment="1">
      <alignment vertical="center"/>
      <protection/>
    </xf>
    <xf numFmtId="3" fontId="25" fillId="0" borderId="14" xfId="98" applyNumberFormat="1" applyFont="1" applyFill="1" applyBorder="1" applyAlignment="1">
      <alignment vertical="center"/>
      <protection/>
    </xf>
    <xf numFmtId="167" fontId="50" fillId="0" borderId="14" xfId="98" applyNumberFormat="1" applyFont="1" applyBorder="1" applyAlignment="1">
      <alignment vertical="center"/>
      <protection/>
    </xf>
    <xf numFmtId="10" fontId="32" fillId="0" borderId="0" xfId="98" applyNumberFormat="1" applyFont="1" applyAlignment="1">
      <alignment vertical="center"/>
      <protection/>
    </xf>
    <xf numFmtId="10" fontId="84" fillId="0" borderId="0" xfId="98" applyNumberFormat="1" applyFont="1" applyAlignment="1">
      <alignment vertical="center"/>
      <protection/>
    </xf>
    <xf numFmtId="0" fontId="23" fillId="0" borderId="14" xfId="98" applyFont="1" applyBorder="1" applyAlignment="1">
      <alignment vertical="center" wrapText="1"/>
      <protection/>
    </xf>
    <xf numFmtId="3" fontId="50" fillId="0" borderId="14" xfId="98" applyNumberFormat="1" applyFont="1" applyFill="1" applyBorder="1" applyAlignment="1">
      <alignment horizontal="right" vertical="center"/>
      <protection/>
    </xf>
    <xf numFmtId="0" fontId="32" fillId="0" borderId="14" xfId="98" applyFont="1" applyBorder="1" applyAlignment="1">
      <alignment vertical="center" wrapText="1"/>
      <protection/>
    </xf>
    <xf numFmtId="0" fontId="25" fillId="0" borderId="14" xfId="98" applyFont="1" applyFill="1" applyBorder="1" applyAlignment="1">
      <alignment vertical="center"/>
      <protection/>
    </xf>
    <xf numFmtId="0" fontId="32" fillId="0" borderId="49" xfId="98" applyFont="1" applyBorder="1" applyAlignment="1">
      <alignment vertical="center" wrapText="1"/>
      <protection/>
    </xf>
    <xf numFmtId="3" fontId="50" fillId="0" borderId="49" xfId="98" applyNumberFormat="1" applyFont="1" applyBorder="1" applyAlignment="1">
      <alignment vertical="center"/>
      <protection/>
    </xf>
    <xf numFmtId="3" fontId="50" fillId="0" borderId="49" xfId="98" applyNumberFormat="1" applyFont="1" applyFill="1" applyBorder="1" applyAlignment="1">
      <alignment vertical="center"/>
      <protection/>
    </xf>
    <xf numFmtId="167" fontId="50" fillId="0" borderId="49" xfId="98" applyNumberFormat="1" applyFont="1" applyFill="1" applyBorder="1" applyAlignment="1">
      <alignment vertical="center"/>
      <protection/>
    </xf>
    <xf numFmtId="0" fontId="38" fillId="4" borderId="14" xfId="98" applyFont="1" applyFill="1" applyBorder="1" applyAlignment="1">
      <alignment vertical="center"/>
      <protection/>
    </xf>
    <xf numFmtId="3" fontId="38" fillId="4" borderId="14" xfId="98" applyNumberFormat="1" applyFont="1" applyFill="1" applyBorder="1" applyAlignment="1">
      <alignment vertical="center"/>
      <protection/>
    </xf>
    <xf numFmtId="0" fontId="38" fillId="0" borderId="0" xfId="98" applyFont="1" applyFill="1" applyBorder="1" applyAlignment="1">
      <alignment vertical="center"/>
      <protection/>
    </xf>
    <xf numFmtId="3" fontId="38" fillId="0" borderId="0" xfId="98" applyNumberFormat="1" applyFont="1" applyFill="1" applyBorder="1" applyAlignment="1">
      <alignment vertical="center"/>
      <protection/>
    </xf>
    <xf numFmtId="0" fontId="32" fillId="0" borderId="0" xfId="98" applyFont="1" applyFill="1" applyBorder="1" applyAlignment="1">
      <alignment vertical="center" wrapText="1"/>
      <protection/>
    </xf>
    <xf numFmtId="0" fontId="32" fillId="0" borderId="0" xfId="98" applyFont="1" applyBorder="1" applyAlignment="1">
      <alignment vertical="center" wrapText="1"/>
      <protection/>
    </xf>
    <xf numFmtId="3" fontId="32" fillId="0" borderId="0" xfId="98" applyNumberFormat="1" applyFont="1" applyBorder="1" applyAlignment="1">
      <alignment vertical="center" wrapText="1"/>
      <protection/>
    </xf>
    <xf numFmtId="0" fontId="23" fillId="0" borderId="51" xfId="0" applyFont="1" applyFill="1" applyBorder="1" applyAlignment="1">
      <alignment wrapText="1"/>
    </xf>
    <xf numFmtId="0" fontId="23" fillId="0" borderId="49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wrapText="1"/>
    </xf>
    <xf numFmtId="0" fontId="23" fillId="0" borderId="46" xfId="0" applyFont="1" applyFill="1" applyBorder="1" applyAlignment="1">
      <alignment wrapText="1"/>
    </xf>
    <xf numFmtId="0" fontId="0" fillId="0" borderId="51" xfId="0" applyBorder="1" applyAlignment="1">
      <alignment/>
    </xf>
    <xf numFmtId="0" fontId="25" fillId="0" borderId="44" xfId="0" applyFont="1" applyBorder="1" applyAlignment="1">
      <alignment/>
    </xf>
    <xf numFmtId="0" fontId="23" fillId="0" borderId="44" xfId="0" applyFont="1" applyFill="1" applyBorder="1" applyAlignment="1">
      <alignment wrapText="1"/>
    </xf>
    <xf numFmtId="0" fontId="50" fillId="0" borderId="0" xfId="98" applyFont="1" applyAlignment="1">
      <alignment vertical="center"/>
      <protection/>
    </xf>
    <xf numFmtId="0" fontId="48" fillId="0" borderId="39" xfId="102" applyFont="1" applyFill="1" applyBorder="1" applyAlignment="1">
      <alignment horizontal="center" vertical="center" wrapText="1"/>
      <protection/>
    </xf>
    <xf numFmtId="3" fontId="24" fillId="0" borderId="10" xfId="93" applyNumberFormat="1" applyFont="1" applyFill="1" applyBorder="1" applyAlignment="1">
      <alignment horizontal="center" vertical="center" wrapText="1"/>
      <protection/>
    </xf>
    <xf numFmtId="3" fontId="24" fillId="0" borderId="39" xfId="93" applyNumberFormat="1" applyFont="1" applyFill="1" applyBorder="1" applyAlignment="1">
      <alignment horizontal="center" vertical="center" wrapText="1"/>
      <protection/>
    </xf>
    <xf numFmtId="0" fontId="57" fillId="0" borderId="30" xfId="102" applyFont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/>
    </xf>
    <xf numFmtId="0" fontId="49" fillId="0" borderId="10" xfId="93" applyFont="1" applyFill="1" applyBorder="1" applyAlignment="1">
      <alignment horizontal="center" wrapText="1"/>
      <protection/>
    </xf>
    <xf numFmtId="3" fontId="57" fillId="0" borderId="30" xfId="102" applyNumberFormat="1" applyFont="1" applyFill="1" applyBorder="1" applyAlignment="1">
      <alignment horizontal="center" vertical="center"/>
      <protection/>
    </xf>
    <xf numFmtId="0" fontId="49" fillId="0" borderId="15" xfId="93" applyFont="1" applyFill="1" applyBorder="1" applyAlignment="1">
      <alignment horizontal="center" vertical="center" wrapText="1"/>
      <protection/>
    </xf>
    <xf numFmtId="0" fontId="48" fillId="0" borderId="37" xfId="102" applyFont="1" applyFill="1" applyBorder="1" applyAlignment="1">
      <alignment horizontal="center" vertical="center" wrapText="1"/>
      <protection/>
    </xf>
    <xf numFmtId="0" fontId="58" fillId="0" borderId="0" xfId="93" applyFont="1" applyFill="1" applyBorder="1" applyAlignment="1">
      <alignment horizontal="center"/>
      <protection/>
    </xf>
    <xf numFmtId="0" fontId="56" fillId="0" borderId="10" xfId="102" applyFont="1" applyFill="1" applyBorder="1" applyAlignment="1">
      <alignment horizontal="center" vertical="center" wrapText="1"/>
      <protection/>
    </xf>
    <xf numFmtId="3" fontId="52" fillId="0" borderId="10" xfId="104" applyNumberFormat="1" applyFont="1" applyFill="1" applyBorder="1" applyAlignment="1">
      <alignment horizontal="center" vertical="top" wrapText="1"/>
      <protection/>
    </xf>
    <xf numFmtId="3" fontId="52" fillId="0" borderId="10" xfId="93" applyNumberFormat="1" applyFont="1" applyFill="1" applyBorder="1" applyAlignment="1">
      <alignment horizontal="center" vertical="center" wrapText="1"/>
      <protection/>
    </xf>
    <xf numFmtId="3" fontId="52" fillId="0" borderId="40" xfId="93" applyNumberFormat="1" applyFont="1" applyFill="1" applyBorder="1" applyAlignment="1">
      <alignment horizontal="center" vertical="center"/>
      <protection/>
    </xf>
    <xf numFmtId="0" fontId="52" fillId="0" borderId="10" xfId="93" applyFont="1" applyFill="1" applyBorder="1" applyAlignment="1">
      <alignment horizontal="center" vertical="center"/>
      <protection/>
    </xf>
    <xf numFmtId="0" fontId="56" fillId="0" borderId="69" xfId="102" applyFont="1" applyFill="1" applyBorder="1" applyAlignment="1">
      <alignment horizontal="center" vertical="center" wrapText="1"/>
      <protection/>
    </xf>
    <xf numFmtId="0" fontId="56" fillId="0" borderId="58" xfId="102" applyFont="1" applyFill="1" applyBorder="1" applyAlignment="1">
      <alignment horizontal="center" vertical="center" wrapText="1"/>
      <protection/>
    </xf>
    <xf numFmtId="0" fontId="48" fillId="0" borderId="10" xfId="102" applyFont="1" applyFill="1" applyBorder="1" applyAlignment="1">
      <alignment horizontal="center" vertical="center" wrapText="1"/>
      <protection/>
    </xf>
    <xf numFmtId="0" fontId="49" fillId="0" borderId="29" xfId="93" applyFont="1" applyFill="1" applyBorder="1" applyAlignment="1">
      <alignment horizontal="center" vertical="center" wrapText="1"/>
      <protection/>
    </xf>
    <xf numFmtId="0" fontId="49" fillId="0" borderId="10" xfId="93" applyFont="1" applyFill="1" applyBorder="1" applyAlignment="1">
      <alignment horizontal="center" vertical="center" wrapText="1"/>
      <protection/>
    </xf>
    <xf numFmtId="0" fontId="48" fillId="0" borderId="28" xfId="102" applyFont="1" applyFill="1" applyBorder="1" applyAlignment="1">
      <alignment horizontal="center" vertical="center" wrapText="1"/>
      <protection/>
    </xf>
    <xf numFmtId="0" fontId="48" fillId="0" borderId="30" xfId="102" applyFont="1" applyFill="1" applyBorder="1" applyAlignment="1">
      <alignment horizontal="center" vertical="center" wrapText="1"/>
      <protection/>
    </xf>
    <xf numFmtId="0" fontId="18" fillId="0" borderId="10" xfId="93" applyFont="1" applyFill="1" applyBorder="1" applyAlignment="1">
      <alignment vertical="center"/>
      <protection/>
    </xf>
    <xf numFmtId="0" fontId="48" fillId="0" borderId="10" xfId="96" applyFont="1" applyBorder="1" applyAlignment="1">
      <alignment horizontal="center" vertical="center" wrapText="1"/>
      <protection/>
    </xf>
    <xf numFmtId="0" fontId="48" fillId="0" borderId="39" xfId="96" applyFont="1" applyFill="1" applyBorder="1" applyAlignment="1">
      <alignment horizontal="center" vertical="center" wrapText="1"/>
      <protection/>
    </xf>
    <xf numFmtId="0" fontId="48" fillId="0" borderId="10" xfId="96" applyFont="1" applyFill="1" applyBorder="1" applyAlignment="1">
      <alignment horizontal="center" vertical="center" wrapText="1"/>
      <protection/>
    </xf>
    <xf numFmtId="0" fontId="49" fillId="0" borderId="16" xfId="93" applyFont="1" applyFill="1" applyBorder="1" applyAlignment="1">
      <alignment horizontal="center" vertical="center" wrapText="1"/>
      <protection/>
    </xf>
    <xf numFmtId="3" fontId="52" fillId="0" borderId="10" xfId="104" applyNumberFormat="1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left"/>
    </xf>
    <xf numFmtId="0" fontId="41" fillId="0" borderId="0" xfId="0" applyFont="1" applyBorder="1" applyAlignment="1">
      <alignment horizontal="center" vertical="center" wrapText="1"/>
    </xf>
    <xf numFmtId="0" fontId="38" fillId="0" borderId="10" xfId="96" applyFont="1" applyFill="1" applyBorder="1" applyAlignment="1">
      <alignment horizontal="center" vertical="top" wrapText="1"/>
      <protection/>
    </xf>
    <xf numFmtId="0" fontId="48" fillId="0" borderId="39" xfId="96" applyFont="1" applyFill="1" applyBorder="1" applyAlignment="1">
      <alignment horizontal="center" vertical="center"/>
      <protection/>
    </xf>
    <xf numFmtId="0" fontId="48" fillId="0" borderId="15" xfId="96" applyFont="1" applyFill="1" applyBorder="1" applyAlignment="1">
      <alignment horizontal="center" vertical="center"/>
      <protection/>
    </xf>
    <xf numFmtId="0" fontId="48" fillId="0" borderId="15" xfId="96" applyFont="1" applyFill="1" applyBorder="1" applyAlignment="1">
      <alignment horizontal="center" vertical="center" wrapText="1"/>
      <protection/>
    </xf>
    <xf numFmtId="0" fontId="48" fillId="0" borderId="39" xfId="103" applyFont="1" applyFill="1" applyBorder="1" applyAlignment="1">
      <alignment horizontal="center" vertical="center" wrapText="1"/>
      <protection/>
    </xf>
    <xf numFmtId="49" fontId="33" fillId="0" borderId="0" xfId="0" applyNumberFormat="1" applyFont="1" applyBorder="1" applyAlignment="1">
      <alignment/>
    </xf>
    <xf numFmtId="0" fontId="24" fillId="0" borderId="0" xfId="99" applyFont="1" applyAlignment="1">
      <alignment wrapText="1"/>
      <protection/>
    </xf>
    <xf numFmtId="0" fontId="23" fillId="0" borderId="0" xfId="99" applyFont="1" applyAlignment="1">
      <alignment wrapText="1"/>
      <protection/>
    </xf>
    <xf numFmtId="0" fontId="21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23" fillId="0" borderId="45" xfId="0" applyFont="1" applyBorder="1" applyAlignment="1">
      <alignment wrapText="1"/>
    </xf>
    <xf numFmtId="0" fontId="22" fillId="0" borderId="0" xfId="0" applyFont="1" applyBorder="1" applyAlignment="1">
      <alignment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39" xfId="0" applyFont="1" applyBorder="1" applyAlignment="1">
      <alignment/>
    </xf>
    <xf numFmtId="0" fontId="36" fillId="0" borderId="10" xfId="0" applyFont="1" applyBorder="1" applyAlignment="1">
      <alignment horizontal="left" vertical="center"/>
    </xf>
    <xf numFmtId="0" fontId="37" fillId="4" borderId="10" xfId="0" applyFont="1" applyFill="1" applyBorder="1" applyAlignment="1">
      <alignment horizontal="center"/>
    </xf>
    <xf numFmtId="0" fontId="37" fillId="6" borderId="10" xfId="0" applyFont="1" applyFill="1" applyBorder="1" applyAlignment="1">
      <alignment horizontal="center"/>
    </xf>
    <xf numFmtId="0" fontId="22" fillId="0" borderId="2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39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/>
    </xf>
    <xf numFmtId="0" fontId="33" fillId="0" borderId="15" xfId="0" applyFont="1" applyBorder="1" applyAlignment="1">
      <alignment/>
    </xf>
    <xf numFmtId="0" fontId="34" fillId="0" borderId="16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2" xfId="0" applyFont="1" applyBorder="1" applyAlignment="1">
      <alignment horizontal="center" wrapText="1"/>
    </xf>
    <xf numFmtId="0" fontId="33" fillId="0" borderId="19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3" fillId="0" borderId="128" xfId="0" applyFont="1" applyBorder="1" applyAlignment="1">
      <alignment horizontal="center"/>
    </xf>
    <xf numFmtId="0" fontId="33" fillId="0" borderId="93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88" xfId="0" applyFont="1" applyBorder="1" applyAlignment="1">
      <alignment horizontal="center"/>
    </xf>
    <xf numFmtId="0" fontId="33" fillId="0" borderId="96" xfId="0" applyFont="1" applyBorder="1" applyAlignment="1">
      <alignment horizontal="center"/>
    </xf>
    <xf numFmtId="0" fontId="34" fillId="6" borderId="96" xfId="0" applyFont="1" applyFill="1" applyBorder="1" applyAlignment="1">
      <alignment horizontal="center" wrapText="1"/>
    </xf>
    <xf numFmtId="0" fontId="33" fillId="0" borderId="31" xfId="0" applyFont="1" applyBorder="1" applyAlignment="1">
      <alignment horizontal="center"/>
    </xf>
    <xf numFmtId="0" fontId="33" fillId="0" borderId="45" xfId="0" applyFont="1" applyBorder="1" applyAlignment="1">
      <alignment horizontal="center"/>
    </xf>
    <xf numFmtId="0" fontId="33" fillId="0" borderId="91" xfId="0" applyFont="1" applyBorder="1" applyAlignment="1">
      <alignment horizontal="center"/>
    </xf>
    <xf numFmtId="0" fontId="33" fillId="0" borderId="135" xfId="0" applyFont="1" applyBorder="1" applyAlignment="1">
      <alignment horizontal="center"/>
    </xf>
    <xf numFmtId="0" fontId="34" fillId="0" borderId="1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/>
    </xf>
    <xf numFmtId="0" fontId="37" fillId="6" borderId="10" xfId="0" applyFont="1" applyFill="1" applyBorder="1" applyAlignment="1">
      <alignment horizontal="center" vertical="center" wrapText="1"/>
    </xf>
    <xf numFmtId="0" fontId="37" fillId="6" borderId="10" xfId="0" applyFont="1" applyFill="1" applyBorder="1" applyAlignment="1">
      <alignment horizontal="center" vertical="center"/>
    </xf>
    <xf numFmtId="0" fontId="34" fillId="0" borderId="12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7" fillId="6" borderId="15" xfId="0" applyFont="1" applyFill="1" applyBorder="1" applyAlignment="1">
      <alignment horizontal="center"/>
    </xf>
    <xf numFmtId="0" fontId="37" fillId="6" borderId="10" xfId="0" applyFont="1" applyFill="1" applyBorder="1" applyAlignment="1">
      <alignment horizontal="center" wrapText="1"/>
    </xf>
    <xf numFmtId="0" fontId="33" fillId="0" borderId="24" xfId="0" applyFont="1" applyBorder="1" applyAlignment="1">
      <alignment horizontal="center"/>
    </xf>
    <xf numFmtId="0" fontId="37" fillId="6" borderId="15" xfId="0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56" fillId="0" borderId="0" xfId="103" applyFont="1" applyFill="1" applyBorder="1" applyAlignment="1">
      <alignment horizontal="center" vertical="center" wrapText="1"/>
      <protection/>
    </xf>
    <xf numFmtId="0" fontId="48" fillId="0" borderId="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6" fillId="0" borderId="80" xfId="0" applyFont="1" applyBorder="1" applyAlignment="1">
      <alignment horizontal="center" vertical="center"/>
    </xf>
    <xf numFmtId="0" fontId="46" fillId="0" borderId="12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18" xfId="0" applyFont="1" applyBorder="1" applyAlignment="1">
      <alignment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45" fillId="6" borderId="15" xfId="0" applyFont="1" applyFill="1" applyBorder="1" applyAlignment="1">
      <alignment horizontal="left" vertical="top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29" xfId="0" applyFont="1" applyFill="1" applyBorder="1" applyAlignment="1">
      <alignment horizontal="left" vertical="center" wrapText="1"/>
    </xf>
    <xf numFmtId="0" fontId="45" fillId="6" borderId="15" xfId="0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39" xfId="100" applyFont="1" applyBorder="1" applyAlignment="1">
      <alignment horizontal="center" vertical="center" wrapText="1"/>
      <protection/>
    </xf>
    <xf numFmtId="0" fontId="43" fillId="0" borderId="10" xfId="100" applyFont="1" applyBorder="1" applyAlignment="1">
      <alignment vertical="center"/>
      <protection/>
    </xf>
    <xf numFmtId="0" fontId="43" fillId="0" borderId="10" xfId="100" applyFont="1" applyBorder="1" applyAlignment="1">
      <alignment horizontal="center" vertical="center"/>
      <protection/>
    </xf>
    <xf numFmtId="168" fontId="19" fillId="0" borderId="0" xfId="100" applyNumberFormat="1" applyBorder="1" applyAlignment="1">
      <alignment/>
      <protection/>
    </xf>
    <xf numFmtId="0" fontId="43" fillId="0" borderId="0" xfId="100" applyFont="1" applyBorder="1" applyAlignment="1">
      <alignment/>
      <protection/>
    </xf>
    <xf numFmtId="0" fontId="45" fillId="0" borderId="38" xfId="100" applyFont="1" applyBorder="1" applyAlignment="1">
      <alignment horizontal="center" wrapText="1"/>
      <protection/>
    </xf>
    <xf numFmtId="0" fontId="45" fillId="0" borderId="10" xfId="100" applyFont="1" applyBorder="1" applyAlignment="1">
      <alignment horizontal="center" wrapText="1"/>
      <protection/>
    </xf>
    <xf numFmtId="0" fontId="0" fillId="0" borderId="0" xfId="0" applyFont="1" applyBorder="1" applyAlignment="1">
      <alignment horizontal="right"/>
    </xf>
    <xf numFmtId="0" fontId="64" fillId="0" borderId="0" xfId="101" applyFont="1" applyBorder="1" applyAlignment="1">
      <alignment horizontal="center" wrapText="1"/>
      <protection/>
    </xf>
    <xf numFmtId="0" fontId="73" fillId="0" borderId="30" xfId="101" applyFont="1" applyBorder="1" applyAlignment="1">
      <alignment horizontal="right"/>
      <protection/>
    </xf>
    <xf numFmtId="0" fontId="50" fillId="0" borderId="10" xfId="101" applyFont="1" applyBorder="1" applyAlignment="1">
      <alignment horizontal="center" vertical="center"/>
      <protection/>
    </xf>
    <xf numFmtId="0" fontId="50" fillId="0" borderId="10" xfId="101" applyFont="1" applyBorder="1" applyAlignment="1">
      <alignment horizontal="center"/>
      <protection/>
    </xf>
    <xf numFmtId="0" fontId="48" fillId="0" borderId="24" xfId="101" applyFont="1" applyBorder="1" applyAlignment="1">
      <alignment horizontal="center"/>
      <protection/>
    </xf>
    <xf numFmtId="0" fontId="50" fillId="0" borderId="22" xfId="101" applyFont="1" applyBorder="1" applyAlignment="1">
      <alignment wrapText="1"/>
      <protection/>
    </xf>
    <xf numFmtId="0" fontId="50" fillId="0" borderId="22" xfId="101" applyFont="1" applyBorder="1" applyAlignment="1">
      <alignment horizontal="center" wrapText="1"/>
      <protection/>
    </xf>
    <xf numFmtId="0" fontId="50" fillId="0" borderId="22" xfId="101" applyFont="1" applyBorder="1" applyAlignment="1">
      <alignment horizontal="right" wrapText="1"/>
      <protection/>
    </xf>
    <xf numFmtId="0" fontId="50" fillId="0" borderId="44" xfId="101" applyFont="1" applyBorder="1" applyAlignment="1">
      <alignment horizontal="right" wrapText="1"/>
      <protection/>
    </xf>
    <xf numFmtId="1" fontId="50" fillId="0" borderId="22" xfId="101" applyNumberFormat="1" applyFont="1" applyBorder="1" applyAlignment="1">
      <alignment horizontal="right" wrapText="1"/>
      <protection/>
    </xf>
    <xf numFmtId="0" fontId="50" fillId="0" borderId="12" xfId="101" applyFont="1" applyBorder="1" applyAlignment="1">
      <alignment/>
      <protection/>
    </xf>
    <xf numFmtId="0" fontId="50" fillId="0" borderId="12" xfId="101" applyFont="1" applyBorder="1" applyAlignment="1">
      <alignment wrapText="1"/>
      <protection/>
    </xf>
    <xf numFmtId="0" fontId="50" fillId="0" borderId="12" xfId="101" applyFont="1" applyBorder="1" applyAlignment="1">
      <alignment horizontal="center" wrapText="1"/>
      <protection/>
    </xf>
    <xf numFmtId="0" fontId="50" fillId="0" borderId="12" xfId="101" applyFont="1" applyBorder="1" applyAlignment="1">
      <alignment horizontal="right" wrapText="1"/>
      <protection/>
    </xf>
    <xf numFmtId="1" fontId="50" fillId="0" borderId="12" xfId="101" applyNumberFormat="1" applyFont="1" applyBorder="1" applyAlignment="1">
      <alignment horizontal="right" wrapText="1"/>
      <protection/>
    </xf>
    <xf numFmtId="0" fontId="50" fillId="0" borderId="12" xfId="101" applyFont="1" applyBorder="1" applyAlignment="1">
      <alignment horizontal="center"/>
      <protection/>
    </xf>
    <xf numFmtId="0" fontId="50" fillId="0" borderId="97" xfId="101" applyFont="1" applyBorder="1" applyAlignment="1">
      <alignment horizontal="right" wrapText="1"/>
      <protection/>
    </xf>
    <xf numFmtId="1" fontId="50" fillId="0" borderId="76" xfId="101" applyNumberFormat="1" applyFont="1" applyBorder="1" applyAlignment="1">
      <alignment horizontal="right" wrapText="1"/>
      <protection/>
    </xf>
    <xf numFmtId="0" fontId="41" fillId="0" borderId="0" xfId="0" applyFont="1" applyBorder="1" applyAlignment="1">
      <alignment horizontal="center" vertical="center"/>
    </xf>
    <xf numFmtId="3" fontId="23" fillId="0" borderId="10" xfId="93" applyNumberFormat="1" applyFont="1" applyFill="1" applyBorder="1" applyAlignment="1">
      <alignment horizontal="center" vertical="center" wrapText="1"/>
      <protection/>
    </xf>
    <xf numFmtId="3" fontId="23" fillId="0" borderId="70" xfId="93" applyNumberFormat="1" applyFont="1" applyFill="1" applyBorder="1" applyAlignment="1">
      <alignment horizontal="center" wrapText="1"/>
      <protection/>
    </xf>
    <xf numFmtId="3" fontId="23" fillId="0" borderId="78" xfId="93" applyNumberFormat="1" applyFont="1" applyFill="1" applyBorder="1" applyAlignment="1">
      <alignment horizontal="center" vertical="center" wrapText="1"/>
      <protection/>
    </xf>
    <xf numFmtId="3" fontId="23" fillId="0" borderId="37" xfId="93" applyNumberFormat="1" applyFont="1" applyFill="1" applyBorder="1" applyAlignment="1">
      <alignment horizontal="center" vertical="center" wrapText="1"/>
      <protection/>
    </xf>
    <xf numFmtId="3" fontId="23" fillId="0" borderId="10" xfId="93" applyNumberFormat="1" applyFont="1" applyFill="1" applyBorder="1" applyAlignment="1">
      <alignment horizontal="center" wrapText="1"/>
      <protection/>
    </xf>
    <xf numFmtId="3" fontId="38" fillId="0" borderId="0" xfId="93" applyNumberFormat="1" applyFont="1" applyFill="1" applyBorder="1" applyAlignment="1">
      <alignment horizontal="center" vertical="center" wrapText="1"/>
      <protection/>
    </xf>
    <xf numFmtId="3" fontId="27" fillId="0" borderId="0" xfId="93" applyNumberFormat="1" applyFont="1" applyFill="1" applyBorder="1" applyAlignment="1">
      <alignment horizontal="center" vertical="center" wrapText="1"/>
      <protection/>
    </xf>
    <xf numFmtId="0" fontId="23" fillId="0" borderId="0" xfId="99" applyFont="1" applyBorder="1" applyAlignment="1">
      <alignment horizontal="left"/>
      <protection/>
    </xf>
    <xf numFmtId="0" fontId="25" fillId="0" borderId="0" xfId="99" applyFont="1" applyBorder="1" applyAlignment="1">
      <alignment/>
      <protection/>
    </xf>
    <xf numFmtId="0" fontId="30" fillId="0" borderId="34" xfId="0" applyFont="1" applyBorder="1" applyAlignment="1">
      <alignment horizontal="left" vertical="center"/>
    </xf>
    <xf numFmtId="0" fontId="30" fillId="0" borderId="0" xfId="99" applyFont="1" applyBorder="1" applyAlignment="1">
      <alignment/>
      <protection/>
    </xf>
    <xf numFmtId="0" fontId="25" fillId="0" borderId="0" xfId="99" applyFont="1" applyBorder="1" applyAlignment="1">
      <alignment wrapText="1"/>
      <protection/>
    </xf>
    <xf numFmtId="0" fontId="23" fillId="0" borderId="0" xfId="99" applyFont="1" applyBorder="1" applyAlignment="1">
      <alignment/>
      <protection/>
    </xf>
    <xf numFmtId="0" fontId="30" fillId="0" borderId="0" xfId="0" applyFont="1" applyBorder="1" applyAlignment="1">
      <alignment horizontal="left" vertical="center"/>
    </xf>
    <xf numFmtId="0" fontId="30" fillId="0" borderId="0" xfId="99" applyFont="1" applyBorder="1" applyAlignment="1">
      <alignment wrapText="1"/>
      <protection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/>
    </xf>
    <xf numFmtId="0" fontId="0" fillId="0" borderId="0" xfId="92" applyFont="1" applyBorder="1" applyAlignment="1">
      <alignment/>
      <protection/>
    </xf>
    <xf numFmtId="0" fontId="23" fillId="0" borderId="0" xfId="92" applyFont="1" applyBorder="1" applyAlignment="1">
      <alignment horizontal="center" vertical="center"/>
      <protection/>
    </xf>
    <xf numFmtId="0" fontId="82" fillId="0" borderId="70" xfId="92" applyFont="1" applyBorder="1" applyAlignment="1">
      <alignment horizontal="center" vertical="center" wrapText="1"/>
      <protection/>
    </xf>
    <xf numFmtId="0" fontId="82" fillId="0" borderId="53" xfId="92" applyFont="1" applyBorder="1" applyAlignment="1">
      <alignment horizontal="center" vertical="center" wrapText="1"/>
      <protection/>
    </xf>
    <xf numFmtId="0" fontId="82" fillId="0" borderId="42" xfId="92" applyFont="1" applyBorder="1" applyAlignment="1">
      <alignment horizontal="center" vertical="center" wrapText="1"/>
      <protection/>
    </xf>
    <xf numFmtId="0" fontId="82" fillId="0" borderId="66" xfId="92" applyFont="1" applyBorder="1" applyAlignment="1">
      <alignment horizontal="center" vertical="center" wrapText="1"/>
      <protection/>
    </xf>
    <xf numFmtId="0" fontId="82" fillId="0" borderId="69" xfId="92" applyFont="1" applyBorder="1" applyAlignment="1">
      <alignment horizontal="center" vertical="center"/>
      <protection/>
    </xf>
    <xf numFmtId="0" fontId="82" fillId="0" borderId="58" xfId="92" applyFont="1" applyBorder="1" applyAlignment="1">
      <alignment horizontal="center" vertical="center"/>
      <protection/>
    </xf>
    <xf numFmtId="0" fontId="82" fillId="0" borderId="75" xfId="92" applyFont="1" applyBorder="1" applyAlignment="1">
      <alignment horizontal="center" vertical="center" wrapText="1"/>
      <protection/>
    </xf>
    <xf numFmtId="0" fontId="82" fillId="0" borderId="77" xfId="92" applyFont="1" applyBorder="1" applyAlignment="1">
      <alignment horizontal="center" vertical="center"/>
      <protection/>
    </xf>
    <xf numFmtId="0" fontId="82" fillId="0" borderId="70" xfId="92" applyFont="1" applyBorder="1" applyAlignment="1">
      <alignment/>
      <protection/>
    </xf>
    <xf numFmtId="0" fontId="82" fillId="0" borderId="71" xfId="92" applyFont="1" applyBorder="1" applyAlignment="1">
      <alignment/>
      <protection/>
    </xf>
    <xf numFmtId="0" fontId="82" fillId="0" borderId="71" xfId="92" applyFont="1" applyBorder="1" applyAlignment="1">
      <alignment vertical="center"/>
      <protection/>
    </xf>
    <xf numFmtId="0" fontId="82" fillId="0" borderId="72" xfId="92" applyFont="1" applyBorder="1" applyAlignment="1">
      <alignment vertical="center"/>
      <protection/>
    </xf>
    <xf numFmtId="0" fontId="82" fillId="0" borderId="70" xfId="92" applyFont="1" applyBorder="1" applyAlignment="1">
      <alignment vertical="center"/>
      <protection/>
    </xf>
    <xf numFmtId="0" fontId="82" fillId="0" borderId="73" xfId="92" applyFont="1" applyBorder="1" applyAlignment="1">
      <alignment horizontal="center" vertical="center" wrapText="1"/>
      <protection/>
    </xf>
    <xf numFmtId="0" fontId="82" fillId="0" borderId="73" xfId="92" applyFont="1" applyBorder="1" applyAlignment="1">
      <alignment/>
      <protection/>
    </xf>
    <xf numFmtId="0" fontId="82" fillId="0" borderId="63" xfId="92" applyFont="1" applyBorder="1" applyAlignment="1">
      <alignment/>
      <protection/>
    </xf>
    <xf numFmtId="0" fontId="82" fillId="0" borderId="63" xfId="92" applyFont="1" applyBorder="1" applyAlignment="1">
      <alignment vertical="center"/>
      <protection/>
    </xf>
    <xf numFmtId="0" fontId="82" fillId="0" borderId="81" xfId="92" applyFont="1" applyBorder="1" applyAlignment="1">
      <alignment vertical="center"/>
      <protection/>
    </xf>
    <xf numFmtId="3" fontId="23" fillId="4" borderId="14" xfId="98" applyNumberFormat="1" applyFont="1" applyFill="1" applyBorder="1" applyAlignment="1">
      <alignment horizontal="center" vertical="center"/>
      <protection/>
    </xf>
    <xf numFmtId="3" fontId="32" fillId="0" borderId="34" xfId="98" applyNumberFormat="1" applyFont="1" applyFill="1" applyBorder="1" applyAlignment="1">
      <alignment vertical="center"/>
      <protection/>
    </xf>
  </cellXfs>
  <cellStyles count="10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Neutral" xfId="91"/>
    <cellStyle name="Normál 2" xfId="92"/>
    <cellStyle name="Normál 3" xfId="93"/>
    <cellStyle name="Normál 4" xfId="94"/>
    <cellStyle name="Normál 5" xfId="95"/>
    <cellStyle name="Normál_   5    (2)" xfId="96"/>
    <cellStyle name="Normál_   7   x" xfId="97"/>
    <cellStyle name="Normál_  3   _2010.évi állami" xfId="98"/>
    <cellStyle name="Normál_2009.évi felhalmozási mérleg III.név teljesítés Letenye" xfId="99"/>
    <cellStyle name="Normál_2009_Hitelállomány kimutatása Letenye III.név telj.." xfId="100"/>
    <cellStyle name="Normál_Gördülő bev., kiad.2009-20011. Letenye mód.05.15" xfId="101"/>
    <cellStyle name="Normál_INTKIA96" xfId="102"/>
    <cellStyle name="Normál_Munka2 (2)" xfId="103"/>
    <cellStyle name="Normál_ÖKIADELÖ" xfId="104"/>
    <cellStyle name="Normal_tanusitv" xfId="105"/>
    <cellStyle name="Note" xfId="106"/>
    <cellStyle name="Output" xfId="107"/>
    <cellStyle name="Összesen" xfId="108"/>
    <cellStyle name="Currency" xfId="109"/>
    <cellStyle name="Currency [0]" xfId="110"/>
    <cellStyle name="Rossz" xfId="111"/>
    <cellStyle name="Semleges" xfId="112"/>
    <cellStyle name="Számítás" xfId="113"/>
    <cellStyle name="Percent" xfId="114"/>
    <cellStyle name="Százalék 2" xfId="115"/>
    <cellStyle name="Title" xfId="116"/>
    <cellStyle name="Total" xfId="117"/>
    <cellStyle name="Warning Text" xfId="1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D35" sqref="D35"/>
    </sheetView>
  </sheetViews>
  <sheetFormatPr defaultColWidth="9.140625" defaultRowHeight="12.75"/>
  <cols>
    <col min="1" max="1" width="19.8515625" style="0" customWidth="1"/>
    <col min="2" max="2" width="12.7109375" style="0" customWidth="1"/>
    <col min="3" max="3" width="13.7109375" style="0" customWidth="1"/>
    <col min="4" max="4" width="14.421875" style="0" customWidth="1"/>
    <col min="5" max="5" width="26.7109375" style="0" customWidth="1"/>
    <col min="6" max="6" width="13.140625" style="0" customWidth="1"/>
    <col min="7" max="7" width="12.8515625" style="0" customWidth="1"/>
    <col min="8" max="8" width="13.421875" style="0" customWidth="1"/>
  </cols>
  <sheetData>
    <row r="2" ht="12.75">
      <c r="H2" s="1" t="s">
        <v>588</v>
      </c>
    </row>
    <row r="3" spans="1:8" ht="22.5" customHeight="1">
      <c r="A3" s="1762" t="s">
        <v>589</v>
      </c>
      <c r="B3" s="1762"/>
      <c r="C3" s="1762"/>
      <c r="D3" s="1762"/>
      <c r="E3" s="1762"/>
      <c r="F3" s="1762"/>
      <c r="G3" s="1762"/>
      <c r="H3" s="1762"/>
    </row>
    <row r="4" spans="1:8" ht="22.5" customHeight="1">
      <c r="A4" s="2"/>
      <c r="B4" s="2"/>
      <c r="C4" s="2"/>
      <c r="D4" s="2"/>
      <c r="E4" s="2"/>
      <c r="F4" s="2"/>
      <c r="G4" s="2"/>
      <c r="H4" s="2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4" t="s">
        <v>590</v>
      </c>
      <c r="B6" s="4" t="s">
        <v>591</v>
      </c>
      <c r="C6" s="4" t="s">
        <v>592</v>
      </c>
      <c r="D6" s="4" t="s">
        <v>593</v>
      </c>
      <c r="E6" s="4" t="s">
        <v>594</v>
      </c>
      <c r="F6" s="4" t="s">
        <v>591</v>
      </c>
      <c r="G6" s="4" t="s">
        <v>592</v>
      </c>
      <c r="H6" s="4" t="s">
        <v>593</v>
      </c>
    </row>
    <row r="7" spans="1:8" ht="21" customHeight="1">
      <c r="A7" s="5" t="s">
        <v>595</v>
      </c>
      <c r="B7" s="6">
        <v>748811</v>
      </c>
      <c r="C7" s="6">
        <v>748811</v>
      </c>
      <c r="D7" s="6">
        <v>353556</v>
      </c>
      <c r="E7" s="5" t="s">
        <v>596</v>
      </c>
      <c r="F7" s="6">
        <v>330465</v>
      </c>
      <c r="G7" s="6">
        <v>330465</v>
      </c>
      <c r="H7" s="6">
        <v>353542</v>
      </c>
    </row>
    <row r="8" spans="1:8" ht="21" customHeight="1">
      <c r="A8" s="7" t="s">
        <v>597</v>
      </c>
      <c r="B8" s="8">
        <v>214868</v>
      </c>
      <c r="C8" s="8">
        <v>254517</v>
      </c>
      <c r="D8" s="8">
        <v>313582</v>
      </c>
      <c r="E8" s="7" t="s">
        <v>598</v>
      </c>
      <c r="F8" s="8">
        <v>161613</v>
      </c>
      <c r="G8" s="8">
        <v>161613</v>
      </c>
      <c r="H8" s="8">
        <v>111365</v>
      </c>
    </row>
    <row r="9" spans="1:8" ht="21" customHeight="1">
      <c r="A9" s="7"/>
      <c r="B9" s="8"/>
      <c r="C9" s="8"/>
      <c r="D9" s="8"/>
      <c r="E9" s="9" t="s">
        <v>599</v>
      </c>
      <c r="F9" s="8">
        <v>15072</v>
      </c>
      <c r="G9" s="8">
        <v>15072</v>
      </c>
      <c r="H9" s="8">
        <v>0</v>
      </c>
    </row>
    <row r="10" spans="1:8" ht="20.25" customHeight="1">
      <c r="A10" s="7"/>
      <c r="B10" s="8"/>
      <c r="C10" s="8"/>
      <c r="D10" s="8"/>
      <c r="E10" s="9" t="s">
        <v>600</v>
      </c>
      <c r="F10" s="8">
        <v>0</v>
      </c>
      <c r="G10" s="8"/>
      <c r="H10" s="8">
        <v>0</v>
      </c>
    </row>
    <row r="11" spans="1:8" ht="20.25" customHeight="1">
      <c r="A11" s="7" t="s">
        <v>601</v>
      </c>
      <c r="B11" s="8">
        <v>8308</v>
      </c>
      <c r="C11" s="8">
        <v>8308</v>
      </c>
      <c r="D11" s="8">
        <v>8308</v>
      </c>
      <c r="E11" s="9" t="s">
        <v>602</v>
      </c>
      <c r="F11" s="8">
        <v>575248</v>
      </c>
      <c r="G11" s="8">
        <v>575248</v>
      </c>
      <c r="H11" s="8">
        <v>81896</v>
      </c>
    </row>
    <row r="12" spans="1:8" ht="22.5" customHeight="1">
      <c r="A12" s="10" t="s">
        <v>603</v>
      </c>
      <c r="B12" s="11">
        <v>125472</v>
      </c>
      <c r="C12" s="12" t="s">
        <v>604</v>
      </c>
      <c r="D12" s="11">
        <v>17859</v>
      </c>
      <c r="E12" s="13" t="s">
        <v>605</v>
      </c>
      <c r="F12" s="11">
        <v>15061</v>
      </c>
      <c r="G12" s="11">
        <v>15061</v>
      </c>
      <c r="H12" s="11">
        <v>19000</v>
      </c>
    </row>
    <row r="13" spans="1:8" ht="22.5" customHeight="1">
      <c r="A13" s="14" t="s">
        <v>606</v>
      </c>
      <c r="B13" s="4">
        <f>SUM(B7:B12)</f>
        <v>1097459</v>
      </c>
      <c r="C13" s="4">
        <v>1097459</v>
      </c>
      <c r="D13" s="4">
        <f>SUM(D7:D12)</f>
        <v>693305</v>
      </c>
      <c r="E13" s="15" t="s">
        <v>607</v>
      </c>
      <c r="F13" s="4">
        <f>SUM(F7:F12)</f>
        <v>1097459</v>
      </c>
      <c r="G13" s="4">
        <f>SUM(G7:G12)</f>
        <v>1097459</v>
      </c>
      <c r="H13" s="4">
        <f>SUM(H7:H12)</f>
        <v>565803</v>
      </c>
    </row>
  </sheetData>
  <sheetProtection selectLockedCells="1" selectUnlockedCells="1"/>
  <mergeCells count="1">
    <mergeCell ref="A3:H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4:R52"/>
  <sheetViews>
    <sheetView zoomScale="90" zoomScaleNormal="90" workbookViewId="0" topLeftCell="C4">
      <selection activeCell="K26" sqref="K26"/>
    </sheetView>
  </sheetViews>
  <sheetFormatPr defaultColWidth="9.140625" defaultRowHeight="12.75"/>
  <cols>
    <col min="1" max="2" width="0" style="423" hidden="1" customWidth="1"/>
    <col min="3" max="3" width="29.421875" style="423" customWidth="1"/>
    <col min="4" max="4" width="2.8515625" style="423" customWidth="1"/>
    <col min="5" max="5" width="0" style="423" hidden="1" customWidth="1"/>
    <col min="6" max="6" width="9.7109375" style="423" customWidth="1"/>
    <col min="7" max="7" width="9.57421875" style="423" customWidth="1"/>
    <col min="8" max="8" width="12.57421875" style="423" customWidth="1"/>
    <col min="9" max="9" width="7.8515625" style="423" customWidth="1"/>
    <col min="10" max="10" width="8.57421875" style="423" customWidth="1"/>
    <col min="11" max="11" width="11.28125" style="423" customWidth="1"/>
    <col min="12" max="12" width="9.8515625" style="423" customWidth="1"/>
    <col min="13" max="13" width="10.7109375" style="423" customWidth="1"/>
    <col min="14" max="14" width="0" style="423" hidden="1" customWidth="1"/>
    <col min="15" max="15" width="10.7109375" style="423" customWidth="1"/>
    <col min="16" max="16" width="9.00390625" style="423" customWidth="1"/>
    <col min="17" max="17" width="11.57421875" style="423" customWidth="1"/>
    <col min="18" max="18" width="8.8515625" style="423" customWidth="1"/>
    <col min="19" max="16384" width="9.140625" style="423" customWidth="1"/>
  </cols>
  <sheetData>
    <row r="2" ht="12.75" hidden="1"/>
    <row r="3" ht="12.75" hidden="1"/>
    <row r="4" spans="1:18" ht="29.25" customHeight="1">
      <c r="A4" s="1754" t="s">
        <v>1004</v>
      </c>
      <c r="B4" s="1754" t="s">
        <v>1005</v>
      </c>
      <c r="C4" s="1755" t="s">
        <v>609</v>
      </c>
      <c r="D4" s="1756"/>
      <c r="E4" s="424"/>
      <c r="F4" s="1757" t="s">
        <v>1006</v>
      </c>
      <c r="G4" s="1758" t="s">
        <v>1022</v>
      </c>
      <c r="H4" s="1747" t="s">
        <v>961</v>
      </c>
      <c r="I4" s="1748" t="s">
        <v>1023</v>
      </c>
      <c r="J4" s="1748"/>
      <c r="K4" s="1748" t="s">
        <v>1024</v>
      </c>
      <c r="L4" s="1749" t="s">
        <v>1025</v>
      </c>
      <c r="M4" s="1749"/>
      <c r="N4" s="425"/>
      <c r="O4" s="1750" t="s">
        <v>1026</v>
      </c>
      <c r="P4" s="1749" t="s">
        <v>603</v>
      </c>
      <c r="Q4" s="1748" t="s">
        <v>1027</v>
      </c>
      <c r="R4" s="1755" t="s">
        <v>1003</v>
      </c>
    </row>
    <row r="5" spans="1:18" s="427" customFormat="1" ht="30" customHeight="1">
      <c r="A5" s="1754"/>
      <c r="B5" s="1754"/>
      <c r="C5" s="1755"/>
      <c r="D5" s="1756"/>
      <c r="E5" s="426"/>
      <c r="F5" s="1757"/>
      <c r="G5" s="1758"/>
      <c r="H5" s="1747"/>
      <c r="I5" s="1748" t="s">
        <v>1028</v>
      </c>
      <c r="J5" s="1748" t="s">
        <v>1029</v>
      </c>
      <c r="K5" s="1748"/>
      <c r="L5" s="1748" t="s">
        <v>1030</v>
      </c>
      <c r="M5" s="1748" t="s">
        <v>1031</v>
      </c>
      <c r="O5" s="1750"/>
      <c r="P5" s="1749"/>
      <c r="Q5" s="1748"/>
      <c r="R5" s="1748"/>
    </row>
    <row r="6" spans="1:18" s="427" customFormat="1" ht="24.75" customHeight="1">
      <c r="A6" s="1754"/>
      <c r="B6" s="1754"/>
      <c r="C6" s="1755"/>
      <c r="D6" s="1756"/>
      <c r="E6" s="426"/>
      <c r="F6" s="1757"/>
      <c r="G6" s="1758"/>
      <c r="H6" s="1747"/>
      <c r="I6" s="1748"/>
      <c r="J6" s="1748"/>
      <c r="K6" s="1748"/>
      <c r="L6" s="1748"/>
      <c r="M6" s="1748"/>
      <c r="O6" s="1750"/>
      <c r="P6" s="1749"/>
      <c r="Q6" s="1748"/>
      <c r="R6" s="1748"/>
    </row>
    <row r="7" spans="1:18" ht="13.5" customHeight="1">
      <c r="A7" s="428"/>
      <c r="B7" s="429"/>
      <c r="C7" s="430" t="s">
        <v>1032</v>
      </c>
      <c r="D7" s="431"/>
      <c r="E7" s="431"/>
      <c r="F7" s="428"/>
      <c r="G7" s="432"/>
      <c r="H7" s="432"/>
      <c r="I7" s="432">
        <v>114</v>
      </c>
      <c r="J7" s="432"/>
      <c r="K7" s="432"/>
      <c r="L7" s="432"/>
      <c r="M7" s="432"/>
      <c r="N7" s="432"/>
      <c r="O7" s="432">
        <v>79</v>
      </c>
      <c r="P7" s="432"/>
      <c r="Q7" s="429"/>
      <c r="R7" s="430">
        <f>SUM(F7:Q7)</f>
        <v>193</v>
      </c>
    </row>
    <row r="8" spans="1:18" ht="13.5" customHeight="1">
      <c r="A8" s="433"/>
      <c r="B8" s="434"/>
      <c r="C8" s="435" t="s">
        <v>1033</v>
      </c>
      <c r="D8" s="436"/>
      <c r="E8" s="436"/>
      <c r="F8" s="437"/>
      <c r="G8" s="438"/>
      <c r="H8" s="438"/>
      <c r="I8" s="438"/>
      <c r="J8" s="438"/>
      <c r="K8" s="438"/>
      <c r="L8" s="438"/>
      <c r="M8" s="438"/>
      <c r="N8" s="438"/>
      <c r="O8" s="438"/>
      <c r="P8" s="439"/>
      <c r="Q8" s="440"/>
      <c r="R8" s="435">
        <f aca="true" t="shared" si="0" ref="R8:R33">SUM(F8:Q8)</f>
        <v>0</v>
      </c>
    </row>
    <row r="9" spans="1:18" ht="13.5" customHeight="1">
      <c r="A9" s="433"/>
      <c r="B9" s="434"/>
      <c r="C9" s="435" t="s">
        <v>1034</v>
      </c>
      <c r="D9" s="436"/>
      <c r="E9" s="436"/>
      <c r="F9" s="437">
        <v>13520</v>
      </c>
      <c r="G9" s="438"/>
      <c r="H9" s="438"/>
      <c r="I9" s="438"/>
      <c r="J9" s="438"/>
      <c r="K9" s="438"/>
      <c r="L9" s="438"/>
      <c r="M9" s="438"/>
      <c r="N9" s="438"/>
      <c r="O9" s="438"/>
      <c r="P9" s="439"/>
      <c r="Q9" s="440"/>
      <c r="R9" s="435">
        <f t="shared" si="0"/>
        <v>13520</v>
      </c>
    </row>
    <row r="10" spans="1:18" ht="13.5" customHeight="1">
      <c r="A10" s="433"/>
      <c r="B10" s="434"/>
      <c r="C10" s="435" t="s">
        <v>1035</v>
      </c>
      <c r="D10" s="436"/>
      <c r="E10" s="436"/>
      <c r="F10" s="437"/>
      <c r="G10" s="438"/>
      <c r="H10" s="438"/>
      <c r="I10" s="438">
        <v>795</v>
      </c>
      <c r="J10" s="438"/>
      <c r="K10" s="438"/>
      <c r="L10" s="438"/>
      <c r="M10" s="441"/>
      <c r="N10" s="438"/>
      <c r="O10" s="438"/>
      <c r="P10" s="439"/>
      <c r="Q10" s="440"/>
      <c r="R10" s="435">
        <f t="shared" si="0"/>
        <v>795</v>
      </c>
    </row>
    <row r="11" spans="1:18" ht="13.5" customHeight="1">
      <c r="A11" s="433"/>
      <c r="B11" s="434"/>
      <c r="C11" s="435" t="s">
        <v>1036</v>
      </c>
      <c r="D11" s="436"/>
      <c r="E11" s="436"/>
      <c r="F11" s="437"/>
      <c r="G11" s="438"/>
      <c r="H11" s="438"/>
      <c r="I11" s="438">
        <v>4200</v>
      </c>
      <c r="J11" s="438"/>
      <c r="K11" s="438"/>
      <c r="L11" s="438"/>
      <c r="M11" s="438"/>
      <c r="N11" s="438"/>
      <c r="O11" s="438"/>
      <c r="P11" s="439"/>
      <c r="Q11" s="440"/>
      <c r="R11" s="435">
        <f t="shared" si="0"/>
        <v>4200</v>
      </c>
    </row>
    <row r="12" spans="1:18" ht="13.5" customHeight="1">
      <c r="A12" s="433"/>
      <c r="B12" s="434"/>
      <c r="C12" s="435" t="s">
        <v>1037</v>
      </c>
      <c r="D12" s="436"/>
      <c r="E12" s="436"/>
      <c r="F12" s="437"/>
      <c r="G12" s="438"/>
      <c r="H12" s="438"/>
      <c r="I12" s="438">
        <v>257</v>
      </c>
      <c r="J12" s="438"/>
      <c r="K12" s="438"/>
      <c r="L12" s="438"/>
      <c r="M12" s="438"/>
      <c r="N12" s="438"/>
      <c r="O12" s="438"/>
      <c r="P12" s="439"/>
      <c r="Q12" s="440"/>
      <c r="R12" s="435">
        <f t="shared" si="0"/>
        <v>257</v>
      </c>
    </row>
    <row r="13" spans="1:18" ht="13.5" customHeight="1">
      <c r="A13" s="433"/>
      <c r="B13" s="434"/>
      <c r="C13" s="435" t="s">
        <v>1038</v>
      </c>
      <c r="D13" s="436"/>
      <c r="E13" s="436"/>
      <c r="F13" s="437"/>
      <c r="G13" s="438"/>
      <c r="H13" s="438"/>
      <c r="I13" s="438">
        <v>49145</v>
      </c>
      <c r="J13" s="438">
        <v>1300</v>
      </c>
      <c r="K13" s="438"/>
      <c r="L13" s="438"/>
      <c r="M13" s="438"/>
      <c r="N13" s="438"/>
      <c r="O13" s="438"/>
      <c r="P13" s="439"/>
      <c r="Q13" s="440"/>
      <c r="R13" s="435">
        <f t="shared" si="0"/>
        <v>50445</v>
      </c>
    </row>
    <row r="14" spans="1:18" ht="13.5" customHeight="1">
      <c r="A14" s="433"/>
      <c r="B14" s="434"/>
      <c r="C14" s="435" t="s">
        <v>1039</v>
      </c>
      <c r="D14" s="436"/>
      <c r="E14" s="436"/>
      <c r="F14" s="437"/>
      <c r="G14" s="438"/>
      <c r="H14" s="438"/>
      <c r="I14" s="438"/>
      <c r="J14" s="438"/>
      <c r="K14" s="438"/>
      <c r="L14" s="438"/>
      <c r="M14" s="438"/>
      <c r="N14" s="438"/>
      <c r="O14" s="438"/>
      <c r="P14" s="439"/>
      <c r="Q14" s="440"/>
      <c r="R14" s="435">
        <f t="shared" si="0"/>
        <v>0</v>
      </c>
    </row>
    <row r="15" spans="1:18" ht="13.5" customHeight="1">
      <c r="A15" s="433"/>
      <c r="B15" s="434"/>
      <c r="C15" s="435" t="s">
        <v>1040</v>
      </c>
      <c r="D15" s="436"/>
      <c r="E15" s="436"/>
      <c r="F15" s="437">
        <v>230</v>
      </c>
      <c r="G15" s="438"/>
      <c r="H15" s="438"/>
      <c r="I15" s="438"/>
      <c r="J15" s="438"/>
      <c r="K15" s="438"/>
      <c r="L15" s="438"/>
      <c r="M15" s="438"/>
      <c r="N15" s="438"/>
      <c r="O15" s="438"/>
      <c r="P15" s="439"/>
      <c r="Q15" s="440"/>
      <c r="R15" s="435">
        <f t="shared" si="0"/>
        <v>230</v>
      </c>
    </row>
    <row r="16" spans="1:18" ht="13.5" customHeight="1">
      <c r="A16" s="433"/>
      <c r="B16" s="434"/>
      <c r="C16" s="435" t="s">
        <v>1041</v>
      </c>
      <c r="D16" s="436"/>
      <c r="E16" s="436"/>
      <c r="F16" s="437"/>
      <c r="G16" s="438"/>
      <c r="H16" s="438"/>
      <c r="I16" s="438"/>
      <c r="J16" s="438"/>
      <c r="K16" s="438"/>
      <c r="L16" s="438"/>
      <c r="M16" s="438"/>
      <c r="N16" s="438"/>
      <c r="O16" s="438"/>
      <c r="P16" s="439"/>
      <c r="Q16" s="440"/>
      <c r="R16" s="435">
        <f t="shared" si="0"/>
        <v>0</v>
      </c>
    </row>
    <row r="17" spans="1:18" ht="13.5" customHeight="1">
      <c r="A17" s="433"/>
      <c r="B17" s="434"/>
      <c r="C17" s="435" t="s">
        <v>1042</v>
      </c>
      <c r="D17" s="436"/>
      <c r="E17" s="436"/>
      <c r="F17" s="437"/>
      <c r="G17" s="438"/>
      <c r="H17" s="438"/>
      <c r="I17" s="438"/>
      <c r="J17" s="438"/>
      <c r="K17" s="438"/>
      <c r="L17" s="438"/>
      <c r="M17" s="438"/>
      <c r="N17" s="438"/>
      <c r="O17" s="438"/>
      <c r="P17" s="439"/>
      <c r="Q17" s="440"/>
      <c r="R17" s="435">
        <f t="shared" si="0"/>
        <v>0</v>
      </c>
    </row>
    <row r="18" spans="1:18" ht="13.5" customHeight="1">
      <c r="A18" s="433"/>
      <c r="B18" s="434"/>
      <c r="C18" s="435" t="s">
        <v>1043</v>
      </c>
      <c r="D18" s="436"/>
      <c r="E18" s="436"/>
      <c r="F18" s="437">
        <v>9</v>
      </c>
      <c r="G18" s="438"/>
      <c r="H18" s="438"/>
      <c r="I18" s="438"/>
      <c r="J18" s="438"/>
      <c r="K18" s="438"/>
      <c r="L18" s="438"/>
      <c r="M18" s="438"/>
      <c r="N18" s="438"/>
      <c r="O18" s="438"/>
      <c r="P18" s="439"/>
      <c r="Q18" s="440"/>
      <c r="R18" s="435">
        <f t="shared" si="0"/>
        <v>9</v>
      </c>
    </row>
    <row r="19" spans="1:18" ht="13.5" customHeight="1">
      <c r="A19" s="433"/>
      <c r="B19" s="434"/>
      <c r="C19" s="435" t="s">
        <v>1044</v>
      </c>
      <c r="D19" s="436"/>
      <c r="E19" s="436"/>
      <c r="F19" s="437"/>
      <c r="G19" s="438"/>
      <c r="H19" s="438"/>
      <c r="I19" s="438"/>
      <c r="J19" s="438"/>
      <c r="K19" s="438"/>
      <c r="L19" s="438"/>
      <c r="M19" s="438"/>
      <c r="N19" s="438"/>
      <c r="O19" s="438"/>
      <c r="P19" s="439"/>
      <c r="Q19" s="440"/>
      <c r="R19" s="435">
        <f t="shared" si="0"/>
        <v>0</v>
      </c>
    </row>
    <row r="20" spans="1:18" ht="13.5" customHeight="1">
      <c r="A20" s="433"/>
      <c r="B20" s="434"/>
      <c r="C20" s="435" t="s">
        <v>1045</v>
      </c>
      <c r="D20" s="436"/>
      <c r="E20" s="436"/>
      <c r="F20" s="437">
        <v>12321</v>
      </c>
      <c r="G20" s="438"/>
      <c r="H20" s="438"/>
      <c r="I20" s="438"/>
      <c r="J20" s="438"/>
      <c r="K20" s="438"/>
      <c r="L20" s="438"/>
      <c r="M20" s="438"/>
      <c r="N20" s="438"/>
      <c r="O20" s="438"/>
      <c r="P20" s="439"/>
      <c r="Q20" s="440"/>
      <c r="R20" s="435">
        <f t="shared" si="0"/>
        <v>12321</v>
      </c>
    </row>
    <row r="21" spans="1:18" ht="13.5" customHeight="1">
      <c r="A21" s="433"/>
      <c r="B21" s="434"/>
      <c r="C21" s="303" t="s">
        <v>1046</v>
      </c>
      <c r="D21" s="436"/>
      <c r="E21" s="436"/>
      <c r="F21" s="437"/>
      <c r="G21" s="438"/>
      <c r="H21" s="438"/>
      <c r="I21" s="438"/>
      <c r="J21" s="438"/>
      <c r="K21" s="438"/>
      <c r="L21" s="438"/>
      <c r="M21" s="438"/>
      <c r="N21" s="438"/>
      <c r="O21" s="438"/>
      <c r="P21" s="439"/>
      <c r="Q21" s="440"/>
      <c r="R21" s="435">
        <f t="shared" si="0"/>
        <v>0</v>
      </c>
    </row>
    <row r="22" spans="1:18" ht="13.5" customHeight="1">
      <c r="A22" s="433"/>
      <c r="B22" s="434"/>
      <c r="C22" s="435" t="s">
        <v>1047</v>
      </c>
      <c r="D22" s="436"/>
      <c r="E22" s="436"/>
      <c r="F22" s="437">
        <v>9116</v>
      </c>
      <c r="G22" s="438">
        <v>12720</v>
      </c>
      <c r="H22" s="438"/>
      <c r="I22" s="438">
        <v>5388</v>
      </c>
      <c r="J22" s="438"/>
      <c r="K22" s="438"/>
      <c r="L22" s="438">
        <v>550</v>
      </c>
      <c r="M22" s="438"/>
      <c r="N22" s="438"/>
      <c r="O22" s="438"/>
      <c r="P22" s="439"/>
      <c r="Q22" s="442">
        <v>64803</v>
      </c>
      <c r="R22" s="435">
        <f t="shared" si="0"/>
        <v>92577</v>
      </c>
    </row>
    <row r="23" spans="1:18" ht="13.5" customHeight="1">
      <c r="A23" s="433"/>
      <c r="B23" s="434"/>
      <c r="C23" s="435" t="s">
        <v>1048</v>
      </c>
      <c r="D23" s="436"/>
      <c r="E23" s="436"/>
      <c r="F23" s="437"/>
      <c r="G23" s="438">
        <v>128156</v>
      </c>
      <c r="H23" s="438">
        <v>227101</v>
      </c>
      <c r="I23" s="438"/>
      <c r="J23" s="438">
        <v>136</v>
      </c>
      <c r="K23" s="438"/>
      <c r="L23" s="438"/>
      <c r="M23" s="438"/>
      <c r="N23" s="438"/>
      <c r="O23" s="438"/>
      <c r="P23" s="438"/>
      <c r="Q23" s="442"/>
      <c r="R23" s="435">
        <f t="shared" si="0"/>
        <v>355393</v>
      </c>
    </row>
    <row r="24" spans="1:18" ht="13.5" customHeight="1">
      <c r="A24" s="433"/>
      <c r="B24" s="434"/>
      <c r="C24" s="435" t="s">
        <v>1049</v>
      </c>
      <c r="D24" s="436"/>
      <c r="E24" s="436"/>
      <c r="F24" s="437"/>
      <c r="G24" s="438"/>
      <c r="H24" s="438"/>
      <c r="I24" s="438">
        <v>2620</v>
      </c>
      <c r="J24" s="438"/>
      <c r="K24" s="438"/>
      <c r="L24" s="438"/>
      <c r="M24" s="438"/>
      <c r="N24" s="438"/>
      <c r="O24" s="438"/>
      <c r="P24" s="438"/>
      <c r="Q24" s="442"/>
      <c r="R24" s="435">
        <f t="shared" si="0"/>
        <v>2620</v>
      </c>
    </row>
    <row r="25" spans="1:18" ht="13.5" customHeight="1">
      <c r="A25" s="433"/>
      <c r="B25" s="434"/>
      <c r="C25" s="435" t="s">
        <v>1050</v>
      </c>
      <c r="D25" s="436"/>
      <c r="E25" s="436"/>
      <c r="F25" s="437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42">
        <v>6327</v>
      </c>
      <c r="R25" s="435">
        <f t="shared" si="0"/>
        <v>6327</v>
      </c>
    </row>
    <row r="26" spans="1:18" ht="13.5" customHeight="1">
      <c r="A26" s="433"/>
      <c r="B26" s="434"/>
      <c r="C26" s="435" t="s">
        <v>1051</v>
      </c>
      <c r="D26" s="436"/>
      <c r="E26" s="436"/>
      <c r="F26" s="437">
        <v>12309</v>
      </c>
      <c r="G26" s="438"/>
      <c r="H26" s="438"/>
      <c r="I26" s="438"/>
      <c r="J26" s="438">
        <v>6386</v>
      </c>
      <c r="K26" s="438"/>
      <c r="L26" s="438"/>
      <c r="M26" s="438"/>
      <c r="N26" s="438"/>
      <c r="O26" s="438"/>
      <c r="P26" s="438"/>
      <c r="Q26" s="442">
        <v>25681</v>
      </c>
      <c r="R26" s="443">
        <f t="shared" si="0"/>
        <v>44376</v>
      </c>
    </row>
    <row r="27" spans="1:18" ht="13.5" customHeight="1">
      <c r="A27" s="433"/>
      <c r="B27" s="434"/>
      <c r="C27" s="435" t="s">
        <v>1052</v>
      </c>
      <c r="D27" s="436"/>
      <c r="E27" s="436"/>
      <c r="F27" s="437">
        <v>6120</v>
      </c>
      <c r="G27" s="438"/>
      <c r="H27" s="438"/>
      <c r="I27" s="438"/>
      <c r="J27" s="438">
        <v>17333</v>
      </c>
      <c r="K27" s="438"/>
      <c r="L27" s="438"/>
      <c r="M27" s="438"/>
      <c r="N27" s="438"/>
      <c r="O27" s="438"/>
      <c r="P27" s="438"/>
      <c r="Q27" s="442"/>
      <c r="R27" s="435">
        <f t="shared" si="0"/>
        <v>23453</v>
      </c>
    </row>
    <row r="28" spans="1:18" ht="13.5" customHeight="1" hidden="1">
      <c r="A28" s="433"/>
      <c r="B28" s="434"/>
      <c r="C28" s="435"/>
      <c r="D28" s="436"/>
      <c r="E28" s="436"/>
      <c r="F28" s="437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42"/>
      <c r="R28" s="435">
        <f t="shared" si="0"/>
        <v>0</v>
      </c>
    </row>
    <row r="29" spans="1:18" ht="13.5" customHeight="1" hidden="1">
      <c r="A29" s="433"/>
      <c r="B29" s="434"/>
      <c r="C29" s="303"/>
      <c r="D29" s="302"/>
      <c r="E29" s="302"/>
      <c r="F29" s="437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42"/>
      <c r="R29" s="435">
        <f t="shared" si="0"/>
        <v>0</v>
      </c>
    </row>
    <row r="30" spans="1:18" ht="13.5" customHeight="1">
      <c r="A30" s="433"/>
      <c r="B30" s="434"/>
      <c r="C30" s="435" t="s">
        <v>1053</v>
      </c>
      <c r="D30" s="302"/>
      <c r="E30" s="302"/>
      <c r="F30" s="437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42">
        <v>336</v>
      </c>
      <c r="R30" s="435">
        <f t="shared" si="0"/>
        <v>336</v>
      </c>
    </row>
    <row r="31" spans="1:18" ht="13.5" customHeight="1">
      <c r="A31" s="444"/>
      <c r="B31" s="445"/>
      <c r="C31" s="435" t="s">
        <v>1054</v>
      </c>
      <c r="D31" s="436"/>
      <c r="E31" s="436"/>
      <c r="F31" s="446"/>
      <c r="G31" s="447"/>
      <c r="H31" s="447"/>
      <c r="I31" s="438"/>
      <c r="J31" s="438"/>
      <c r="K31" s="447"/>
      <c r="L31" s="447"/>
      <c r="M31" s="447"/>
      <c r="N31" s="447"/>
      <c r="O31" s="447"/>
      <c r="P31" s="447"/>
      <c r="Q31" s="448"/>
      <c r="R31" s="449">
        <f t="shared" si="0"/>
        <v>0</v>
      </c>
    </row>
    <row r="32" spans="1:18" ht="13.5" customHeight="1">
      <c r="A32" s="450"/>
      <c r="B32" s="451"/>
      <c r="C32" s="443" t="s">
        <v>1055</v>
      </c>
      <c r="D32" s="452"/>
      <c r="E32" s="452"/>
      <c r="F32" s="453">
        <v>2913</v>
      </c>
      <c r="G32" s="454"/>
      <c r="H32" s="454"/>
      <c r="I32" s="455"/>
      <c r="J32" s="455">
        <v>19546</v>
      </c>
      <c r="K32" s="454"/>
      <c r="L32" s="454"/>
      <c r="M32" s="455"/>
      <c r="N32" s="454"/>
      <c r="O32" s="454"/>
      <c r="P32" s="454"/>
      <c r="Q32" s="456">
        <v>7440</v>
      </c>
      <c r="R32" s="435">
        <f t="shared" si="0"/>
        <v>29899</v>
      </c>
    </row>
    <row r="33" spans="1:18" ht="13.5" customHeight="1">
      <c r="A33" s="457"/>
      <c r="B33" s="458"/>
      <c r="C33" s="459" t="s">
        <v>1056</v>
      </c>
      <c r="D33" s="452"/>
      <c r="E33" s="452"/>
      <c r="F33" s="460"/>
      <c r="G33" s="454"/>
      <c r="H33" s="454"/>
      <c r="I33" s="455">
        <v>133</v>
      </c>
      <c r="J33" s="455">
        <v>0</v>
      </c>
      <c r="K33" s="455">
        <v>14177</v>
      </c>
      <c r="L33" s="454"/>
      <c r="M33" s="455"/>
      <c r="N33" s="454"/>
      <c r="O33" s="454"/>
      <c r="P33" s="455"/>
      <c r="Q33" s="461"/>
      <c r="R33" s="462">
        <f t="shared" si="0"/>
        <v>14310</v>
      </c>
    </row>
    <row r="34" spans="1:18" ht="26.25" customHeight="1">
      <c r="A34" s="463">
        <v>2</v>
      </c>
      <c r="B34" s="464"/>
      <c r="C34" s="465" t="s">
        <v>1057</v>
      </c>
      <c r="D34" s="466"/>
      <c r="E34" s="467"/>
      <c r="F34" s="468">
        <v>47422</v>
      </c>
      <c r="G34" s="468">
        <v>0</v>
      </c>
      <c r="H34" s="468">
        <v>0</v>
      </c>
      <c r="I34" s="468">
        <v>57264</v>
      </c>
      <c r="J34" s="468">
        <v>44565</v>
      </c>
      <c r="K34" s="468">
        <f>SUM(K7:K33)</f>
        <v>14177</v>
      </c>
      <c r="L34" s="468">
        <f>SUM(L7:L31)</f>
        <v>550</v>
      </c>
      <c r="M34" s="468">
        <f>SUM(M7:M33)</f>
        <v>0</v>
      </c>
      <c r="N34" s="468">
        <f>SUM(N7:N31)</f>
        <v>0</v>
      </c>
      <c r="O34" s="468">
        <f>SUM(O7:O31)</f>
        <v>79</v>
      </c>
      <c r="P34" s="468">
        <f>SUM(P7:P33)</f>
        <v>0</v>
      </c>
      <c r="Q34" s="468">
        <v>0</v>
      </c>
      <c r="R34" s="469">
        <f>SUM(F34:Q34)</f>
        <v>164057</v>
      </c>
    </row>
    <row r="35" spans="1:18" ht="16.5" customHeight="1">
      <c r="A35" s="470"/>
      <c r="B35" s="445"/>
      <c r="C35" s="471" t="s">
        <v>1058</v>
      </c>
      <c r="D35" s="472"/>
      <c r="E35" s="472"/>
      <c r="F35" s="468">
        <v>9116</v>
      </c>
      <c r="G35" s="473">
        <v>140876</v>
      </c>
      <c r="H35" s="473">
        <v>227101</v>
      </c>
      <c r="I35" s="473">
        <v>5388</v>
      </c>
      <c r="J35" s="473">
        <v>136</v>
      </c>
      <c r="K35" s="473">
        <v>0</v>
      </c>
      <c r="L35" s="473">
        <v>0</v>
      </c>
      <c r="M35" s="473"/>
      <c r="N35" s="473"/>
      <c r="O35" s="473"/>
      <c r="P35" s="473"/>
      <c r="Q35" s="474">
        <v>106844</v>
      </c>
      <c r="R35" s="469">
        <f>SUM(F35:Q35)</f>
        <v>489461</v>
      </c>
    </row>
    <row r="36" spans="3:18" ht="27" customHeight="1">
      <c r="C36" s="475" t="s">
        <v>1059</v>
      </c>
      <c r="D36" s="476"/>
      <c r="E36" s="476"/>
      <c r="F36" s="477">
        <f>SUM(F34:F35)</f>
        <v>56538</v>
      </c>
      <c r="G36" s="477">
        <f aca="true" t="shared" si="1" ref="G36:Q36">SUM(G34:G35)</f>
        <v>140876</v>
      </c>
      <c r="H36" s="477">
        <f t="shared" si="1"/>
        <v>227101</v>
      </c>
      <c r="I36" s="477">
        <f t="shared" si="1"/>
        <v>62652</v>
      </c>
      <c r="J36" s="477">
        <f t="shared" si="1"/>
        <v>44701</v>
      </c>
      <c r="K36" s="477">
        <f t="shared" si="1"/>
        <v>14177</v>
      </c>
      <c r="L36" s="477">
        <f t="shared" si="1"/>
        <v>550</v>
      </c>
      <c r="M36" s="477">
        <f t="shared" si="1"/>
        <v>0</v>
      </c>
      <c r="N36" s="477">
        <f t="shared" si="1"/>
        <v>0</v>
      </c>
      <c r="O36" s="477">
        <f t="shared" si="1"/>
        <v>79</v>
      </c>
      <c r="P36" s="477">
        <f>P34</f>
        <v>0</v>
      </c>
      <c r="Q36" s="477">
        <f t="shared" si="1"/>
        <v>106844</v>
      </c>
      <c r="R36" s="478">
        <f>SUM(F36:Q36)</f>
        <v>653518</v>
      </c>
    </row>
    <row r="37" spans="3:16" ht="13.5" customHeight="1">
      <c r="C37" s="479"/>
      <c r="D37" s="479"/>
      <c r="E37" s="479"/>
      <c r="F37" s="480"/>
      <c r="G37" s="480"/>
      <c r="H37" s="480"/>
      <c r="I37" s="480"/>
      <c r="J37" s="480"/>
      <c r="K37" s="480"/>
      <c r="L37" s="480"/>
      <c r="M37" s="480"/>
      <c r="P37" s="481" t="s">
        <v>1007</v>
      </c>
    </row>
    <row r="38" spans="3:13" ht="13.5" customHeight="1">
      <c r="C38" s="479"/>
      <c r="D38" s="479"/>
      <c r="E38" s="479"/>
      <c r="F38" s="480"/>
      <c r="G38" s="480"/>
      <c r="H38" s="480"/>
      <c r="I38" s="480"/>
      <c r="J38" s="480"/>
      <c r="K38" s="480"/>
      <c r="L38" s="480"/>
      <c r="M38" s="480"/>
    </row>
    <row r="39" spans="6:18" ht="13.5" customHeight="1">
      <c r="F39" s="480"/>
      <c r="G39" s="480"/>
      <c r="H39" s="480"/>
      <c r="I39" s="480"/>
      <c r="J39" s="480"/>
      <c r="K39" s="480"/>
      <c r="L39" s="480"/>
      <c r="M39" s="480"/>
      <c r="R39" s="480"/>
    </row>
    <row r="40" spans="6:13" ht="13.5" customHeight="1">
      <c r="F40" s="480"/>
      <c r="G40" s="480"/>
      <c r="H40" s="480"/>
      <c r="I40" s="480"/>
      <c r="J40" s="480"/>
      <c r="K40" s="480"/>
      <c r="L40" s="480"/>
      <c r="M40" s="480"/>
    </row>
    <row r="41" spans="6:13" ht="13.5" customHeight="1">
      <c r="F41" s="480"/>
      <c r="G41" s="482"/>
      <c r="H41" s="480"/>
      <c r="I41" s="480"/>
      <c r="J41" s="480"/>
      <c r="K41" s="480"/>
      <c r="L41" s="480"/>
      <c r="M41" s="480"/>
    </row>
    <row r="42" spans="6:13" ht="13.5" customHeight="1">
      <c r="F42" s="480"/>
      <c r="G42" s="480"/>
      <c r="H42" s="480"/>
      <c r="I42" s="480"/>
      <c r="J42" s="480"/>
      <c r="K42" s="480"/>
      <c r="L42" s="480"/>
      <c r="M42" s="480"/>
    </row>
    <row r="43" spans="6:13" ht="13.5" customHeight="1">
      <c r="F43" s="480"/>
      <c r="G43" s="480"/>
      <c r="H43" s="480"/>
      <c r="I43" s="480"/>
      <c r="J43" s="480"/>
      <c r="K43" s="480"/>
      <c r="L43" s="480"/>
      <c r="M43" s="480"/>
    </row>
    <row r="44" spans="6:13" ht="13.5" customHeight="1">
      <c r="F44" s="480"/>
      <c r="G44" s="480"/>
      <c r="H44" s="480"/>
      <c r="I44" s="480"/>
      <c r="J44" s="480"/>
      <c r="K44" s="480"/>
      <c r="L44" s="480"/>
      <c r="M44" s="480"/>
    </row>
    <row r="45" spans="6:13" ht="13.5" customHeight="1">
      <c r="F45" s="480"/>
      <c r="G45" s="480"/>
      <c r="H45" s="480"/>
      <c r="I45" s="480"/>
      <c r="J45" s="480"/>
      <c r="K45" s="480"/>
      <c r="L45" s="480"/>
      <c r="M45" s="480"/>
    </row>
    <row r="46" ht="13.5" customHeight="1"/>
    <row r="47" ht="13.5" customHeight="1"/>
    <row r="48" ht="13.5" customHeight="1"/>
    <row r="52" spans="7:9" ht="12.75">
      <c r="G52" s="480"/>
      <c r="H52" s="480"/>
      <c r="I52" s="480"/>
    </row>
  </sheetData>
  <sheetProtection selectLockedCells="1" selectUnlockedCells="1"/>
  <mergeCells count="18">
    <mergeCell ref="Q4:Q6"/>
    <mergeCell ref="R4:R6"/>
    <mergeCell ref="I5:I6"/>
    <mergeCell ref="J5:J6"/>
    <mergeCell ref="L5:L6"/>
    <mergeCell ref="M5:M6"/>
    <mergeCell ref="K4:K6"/>
    <mergeCell ref="L4:M4"/>
    <mergeCell ref="O4:O6"/>
    <mergeCell ref="P4:P6"/>
    <mergeCell ref="F4:F6"/>
    <mergeCell ref="G4:G6"/>
    <mergeCell ref="H4:H6"/>
    <mergeCell ref="I4:J4"/>
    <mergeCell ref="A4:A6"/>
    <mergeCell ref="B4:B6"/>
    <mergeCell ref="C4:C6"/>
    <mergeCell ref="D4:D6"/>
  </mergeCells>
  <printOptions horizontalCentered="1"/>
  <pageMargins left="0.19652777777777777" right="0.19652777777777777" top="0.9847222222222222" bottom="0.7875" header="0.6694444444444444" footer="0.5118055555555555"/>
  <pageSetup horizontalDpi="300" verticalDpi="300" orientation="landscape" paperSize="9" scale="90" r:id="rId1"/>
  <headerFooter alignWithMargins="0">
    <oddHeader>&amp;C&amp;"Times New Roman,Félkövér"&amp;8Letenye Város Önkormányzat 2013.évi bevételi előirányzatainak 3/4. éves teljesítése feladatonkénti bontásban&amp;R&amp;"Times New Roman,Félkövér"&amp;8 3.számú melléklet
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C4">
      <selection activeCell="T11" sqref="T11"/>
    </sheetView>
  </sheetViews>
  <sheetFormatPr defaultColWidth="9.140625" defaultRowHeight="12.75"/>
  <cols>
    <col min="1" max="2" width="0" style="281" hidden="1" customWidth="1"/>
    <col min="3" max="3" width="22.00390625" style="281" customWidth="1"/>
    <col min="4" max="4" width="2.7109375" style="281" customWidth="1"/>
    <col min="5" max="5" width="7.421875" style="281" customWidth="1"/>
    <col min="6" max="6" width="10.7109375" style="281" customWidth="1"/>
    <col min="7" max="7" width="7.7109375" style="483" customWidth="1"/>
    <col min="8" max="8" width="8.57421875" style="281" customWidth="1"/>
    <col min="9" max="9" width="8.140625" style="281" customWidth="1"/>
    <col min="10" max="11" width="8.421875" style="281" customWidth="1"/>
    <col min="12" max="12" width="8.57421875" style="281" customWidth="1"/>
    <col min="13" max="13" width="9.00390625" style="281" customWidth="1"/>
    <col min="14" max="14" width="7.8515625" style="281" customWidth="1"/>
    <col min="15" max="15" width="9.421875" style="281" customWidth="1"/>
    <col min="16" max="16" width="6.7109375" style="281" customWidth="1"/>
    <col min="17" max="18" width="7.8515625" style="484" customWidth="1"/>
    <col min="19" max="16384" width="9.140625" style="281" customWidth="1"/>
  </cols>
  <sheetData>
    <row r="1" spans="1:18" s="298" customFormat="1" ht="24.75" customHeight="1" thickBot="1">
      <c r="A1" s="485"/>
      <c r="B1" s="486"/>
      <c r="C1" s="1751" t="s">
        <v>609</v>
      </c>
      <c r="D1" s="1735"/>
      <c r="E1" s="1751" t="s">
        <v>1060</v>
      </c>
      <c r="F1" s="1751" t="s">
        <v>1061</v>
      </c>
      <c r="G1" s="1751" t="s">
        <v>1062</v>
      </c>
      <c r="H1" s="1736" t="s">
        <v>1063</v>
      </c>
      <c r="I1" s="1736"/>
      <c r="J1" s="1737" t="s">
        <v>1064</v>
      </c>
      <c r="K1" s="1737"/>
      <c r="L1" s="1736" t="s">
        <v>1065</v>
      </c>
      <c r="M1" s="1751" t="s">
        <v>1066</v>
      </c>
      <c r="N1" s="1738" t="s">
        <v>1067</v>
      </c>
      <c r="O1" s="1738"/>
      <c r="P1" s="1751" t="s">
        <v>605</v>
      </c>
      <c r="Q1" s="1751" t="s">
        <v>1068</v>
      </c>
      <c r="R1" s="1751" t="s">
        <v>607</v>
      </c>
    </row>
    <row r="2" spans="1:18" s="491" customFormat="1" ht="69.75" customHeight="1">
      <c r="A2" s="488" t="s">
        <v>1069</v>
      </c>
      <c r="B2" s="489" t="s">
        <v>1070</v>
      </c>
      <c r="C2" s="1751"/>
      <c r="D2" s="1735"/>
      <c r="E2" s="1751"/>
      <c r="F2" s="1751"/>
      <c r="G2" s="1751"/>
      <c r="H2" s="487" t="s">
        <v>1028</v>
      </c>
      <c r="I2" s="487" t="s">
        <v>1071</v>
      </c>
      <c r="J2" s="487" t="s">
        <v>1028</v>
      </c>
      <c r="K2" s="487" t="s">
        <v>1071</v>
      </c>
      <c r="L2" s="1736"/>
      <c r="M2" s="1751"/>
      <c r="N2" s="490" t="s">
        <v>764</v>
      </c>
      <c r="O2" s="487" t="s">
        <v>1072</v>
      </c>
      <c r="P2" s="1751"/>
      <c r="Q2" s="1751"/>
      <c r="R2" s="1751"/>
    </row>
    <row r="3" spans="1:18" s="491" customFormat="1" ht="13.5" customHeight="1">
      <c r="A3" s="492"/>
      <c r="B3" s="493"/>
      <c r="C3" s="494" t="s">
        <v>1073</v>
      </c>
      <c r="D3" s="430"/>
      <c r="E3" s="495"/>
      <c r="F3" s="496"/>
      <c r="G3" s="496"/>
      <c r="H3" s="496"/>
      <c r="I3" s="496"/>
      <c r="J3" s="496">
        <v>2562</v>
      </c>
      <c r="K3" s="496"/>
      <c r="L3" s="496"/>
      <c r="M3" s="497"/>
      <c r="N3" s="497"/>
      <c r="O3" s="497"/>
      <c r="P3" s="497"/>
      <c r="Q3" s="498"/>
      <c r="R3" s="499">
        <f>SUM(E3:Q3)</f>
        <v>2562</v>
      </c>
    </row>
    <row r="4" spans="1:18" s="491" customFormat="1" ht="13.5" customHeight="1">
      <c r="A4" s="500"/>
      <c r="B4" s="501"/>
      <c r="C4" s="502" t="s">
        <v>1074</v>
      </c>
      <c r="D4" s="503"/>
      <c r="E4" s="504">
        <v>91</v>
      </c>
      <c r="F4" s="505">
        <v>25</v>
      </c>
      <c r="G4" s="505">
        <v>275</v>
      </c>
      <c r="H4" s="505"/>
      <c r="I4" s="505"/>
      <c r="J4" s="505"/>
      <c r="K4" s="505"/>
      <c r="L4" s="505"/>
      <c r="M4" s="506"/>
      <c r="N4" s="506"/>
      <c r="O4" s="506"/>
      <c r="P4" s="506"/>
      <c r="Q4" s="507"/>
      <c r="R4" s="508">
        <f aca="true" t="shared" si="0" ref="R4:R29">SUM(E4:Q4)</f>
        <v>391</v>
      </c>
    </row>
    <row r="5" spans="1:18" s="491" customFormat="1" ht="13.5" customHeight="1">
      <c r="A5" s="500"/>
      <c r="B5" s="501"/>
      <c r="C5" s="509" t="s">
        <v>1075</v>
      </c>
      <c r="D5" s="503"/>
      <c r="E5" s="504">
        <v>15998</v>
      </c>
      <c r="F5" s="505">
        <v>3620</v>
      </c>
      <c r="G5" s="505">
        <v>21391</v>
      </c>
      <c r="H5" s="505"/>
      <c r="I5" s="505"/>
      <c r="J5" s="505"/>
      <c r="K5" s="505"/>
      <c r="L5" s="505"/>
      <c r="M5" s="506"/>
      <c r="N5" s="506"/>
      <c r="O5" s="506">
        <v>5159</v>
      </c>
      <c r="P5" s="506"/>
      <c r="Q5" s="507"/>
      <c r="R5" s="508">
        <f t="shared" si="0"/>
        <v>46168</v>
      </c>
    </row>
    <row r="6" spans="1:18" s="491" customFormat="1" ht="13.5" customHeight="1">
      <c r="A6" s="500"/>
      <c r="B6" s="501"/>
      <c r="C6" s="502" t="s">
        <v>1076</v>
      </c>
      <c r="D6" s="503"/>
      <c r="E6" s="504"/>
      <c r="F6" s="505"/>
      <c r="G6" s="505"/>
      <c r="H6" s="505"/>
      <c r="I6" s="505"/>
      <c r="J6" s="505">
        <v>2000</v>
      </c>
      <c r="K6" s="505"/>
      <c r="L6" s="505"/>
      <c r="M6" s="506"/>
      <c r="N6" s="506"/>
      <c r="O6" s="506"/>
      <c r="P6" s="506"/>
      <c r="Q6" s="507"/>
      <c r="R6" s="508">
        <f t="shared" si="0"/>
        <v>2000</v>
      </c>
    </row>
    <row r="7" spans="1:18" s="491" customFormat="1" ht="13.5" customHeight="1">
      <c r="A7" s="500"/>
      <c r="B7" s="501"/>
      <c r="C7" s="502" t="s">
        <v>1077</v>
      </c>
      <c r="D7" s="503"/>
      <c r="E7" s="504"/>
      <c r="F7" s="505"/>
      <c r="G7" s="505">
        <v>65</v>
      </c>
      <c r="H7" s="505"/>
      <c r="I7" s="505"/>
      <c r="J7" s="505"/>
      <c r="K7" s="505"/>
      <c r="L7" s="505"/>
      <c r="M7" s="506">
        <v>210</v>
      </c>
      <c r="N7" s="506"/>
      <c r="O7" s="506"/>
      <c r="P7" s="506"/>
      <c r="Q7" s="507"/>
      <c r="R7" s="508">
        <f t="shared" si="0"/>
        <v>275</v>
      </c>
    </row>
    <row r="8" spans="1:18" s="491" customFormat="1" ht="13.5" customHeight="1">
      <c r="A8" s="500"/>
      <c r="B8" s="501"/>
      <c r="C8" s="510" t="s">
        <v>1078</v>
      </c>
      <c r="D8" s="503"/>
      <c r="E8" s="504">
        <v>38985</v>
      </c>
      <c r="F8" s="505">
        <v>8095</v>
      </c>
      <c r="G8" s="505">
        <v>748</v>
      </c>
      <c r="H8" s="505">
        <v>7013</v>
      </c>
      <c r="I8" s="505"/>
      <c r="J8" s="505"/>
      <c r="K8" s="505"/>
      <c r="L8" s="505"/>
      <c r="M8" s="506"/>
      <c r="N8" s="506"/>
      <c r="O8" s="506"/>
      <c r="P8" s="506">
        <v>51</v>
      </c>
      <c r="Q8" s="507"/>
      <c r="R8" s="508">
        <f t="shared" si="0"/>
        <v>54892</v>
      </c>
    </row>
    <row r="9" spans="1:18" s="491" customFormat="1" ht="13.5" customHeight="1">
      <c r="A9" s="500"/>
      <c r="B9" s="501"/>
      <c r="C9" s="511" t="s">
        <v>1079</v>
      </c>
      <c r="D9" s="503"/>
      <c r="E9" s="504"/>
      <c r="F9" s="505"/>
      <c r="G9" s="505">
        <v>357</v>
      </c>
      <c r="H9" s="505"/>
      <c r="I9" s="505"/>
      <c r="J9" s="505"/>
      <c r="K9" s="505"/>
      <c r="L9" s="505"/>
      <c r="M9" s="506"/>
      <c r="N9" s="506"/>
      <c r="O9" s="506"/>
      <c r="P9" s="506"/>
      <c r="Q9" s="507"/>
      <c r="R9" s="508">
        <f t="shared" si="0"/>
        <v>357</v>
      </c>
    </row>
    <row r="10" spans="1:18" s="491" customFormat="1" ht="13.5" customHeight="1">
      <c r="A10" s="500"/>
      <c r="B10" s="501"/>
      <c r="C10" s="502" t="s">
        <v>1038</v>
      </c>
      <c r="D10" s="503"/>
      <c r="E10" s="504">
        <v>29002</v>
      </c>
      <c r="F10" s="505">
        <v>5042</v>
      </c>
      <c r="G10" s="505">
        <v>17037</v>
      </c>
      <c r="H10" s="505"/>
      <c r="I10" s="505"/>
      <c r="J10" s="505"/>
      <c r="K10" s="505"/>
      <c r="L10" s="505"/>
      <c r="M10" s="506"/>
      <c r="N10" s="506"/>
      <c r="O10" s="506">
        <v>4188</v>
      </c>
      <c r="P10" s="506"/>
      <c r="Q10" s="507"/>
      <c r="R10" s="508">
        <f t="shared" si="0"/>
        <v>55269</v>
      </c>
    </row>
    <row r="11" spans="1:18" s="491" customFormat="1" ht="13.5" customHeight="1">
      <c r="A11" s="500"/>
      <c r="B11" s="501"/>
      <c r="C11" s="509" t="s">
        <v>1080</v>
      </c>
      <c r="D11" s="503"/>
      <c r="E11" s="504"/>
      <c r="F11" s="505"/>
      <c r="G11" s="505">
        <v>2640</v>
      </c>
      <c r="H11" s="505"/>
      <c r="I11" s="505"/>
      <c r="J11" s="505"/>
      <c r="K11" s="505"/>
      <c r="L11" s="505"/>
      <c r="M11" s="506"/>
      <c r="N11" s="506"/>
      <c r="O11" s="506"/>
      <c r="P11" s="506"/>
      <c r="Q11" s="507"/>
      <c r="R11" s="508">
        <f t="shared" si="0"/>
        <v>2640</v>
      </c>
    </row>
    <row r="12" spans="1:18" s="491" customFormat="1" ht="13.5" customHeight="1">
      <c r="A12" s="500"/>
      <c r="B12" s="501"/>
      <c r="C12" s="511" t="s">
        <v>1041</v>
      </c>
      <c r="D12" s="503"/>
      <c r="E12" s="504"/>
      <c r="F12" s="505"/>
      <c r="G12" s="505">
        <v>21987</v>
      </c>
      <c r="H12" s="505"/>
      <c r="I12" s="505"/>
      <c r="J12" s="505"/>
      <c r="K12" s="505"/>
      <c r="L12" s="505"/>
      <c r="M12" s="506"/>
      <c r="N12" s="506"/>
      <c r="O12" s="506"/>
      <c r="P12" s="506"/>
      <c r="Q12" s="507"/>
      <c r="R12" s="508">
        <f t="shared" si="0"/>
        <v>21987</v>
      </c>
    </row>
    <row r="13" spans="1:18" s="491" customFormat="1" ht="13.5" customHeight="1">
      <c r="A13" s="500"/>
      <c r="B13" s="501"/>
      <c r="C13" s="502" t="s">
        <v>1042</v>
      </c>
      <c r="D13" s="503"/>
      <c r="E13" s="500"/>
      <c r="F13" s="512"/>
      <c r="G13" s="505"/>
      <c r="H13" s="505"/>
      <c r="I13" s="505"/>
      <c r="J13" s="505"/>
      <c r="K13" s="505"/>
      <c r="L13" s="505"/>
      <c r="M13" s="506"/>
      <c r="N13" s="506"/>
      <c r="O13" s="506"/>
      <c r="P13" s="506"/>
      <c r="Q13" s="507"/>
      <c r="R13" s="508">
        <f t="shared" si="0"/>
        <v>0</v>
      </c>
    </row>
    <row r="14" spans="1:18" s="520" customFormat="1" ht="13.5" customHeight="1">
      <c r="A14" s="513"/>
      <c r="B14" s="514"/>
      <c r="C14" s="502" t="s">
        <v>1043</v>
      </c>
      <c r="D14" s="515"/>
      <c r="E14" s="516"/>
      <c r="F14" s="517"/>
      <c r="G14" s="517"/>
      <c r="H14" s="517"/>
      <c r="I14" s="517"/>
      <c r="J14" s="517"/>
      <c r="K14" s="517"/>
      <c r="L14" s="517"/>
      <c r="M14" s="518"/>
      <c r="N14" s="518"/>
      <c r="O14" s="518"/>
      <c r="P14" s="518"/>
      <c r="Q14" s="519"/>
      <c r="R14" s="508">
        <f t="shared" si="0"/>
        <v>0</v>
      </c>
    </row>
    <row r="15" spans="1:18" s="520" customFormat="1" ht="13.5" customHeight="1">
      <c r="A15" s="513"/>
      <c r="B15" s="514"/>
      <c r="C15" s="509" t="s">
        <v>1081</v>
      </c>
      <c r="D15" s="515"/>
      <c r="E15" s="516"/>
      <c r="F15" s="517"/>
      <c r="G15" s="517">
        <v>345</v>
      </c>
      <c r="H15" s="517"/>
      <c r="I15" s="517"/>
      <c r="J15" s="517"/>
      <c r="K15" s="517"/>
      <c r="L15" s="517"/>
      <c r="M15" s="518"/>
      <c r="N15" s="518"/>
      <c r="O15" s="518"/>
      <c r="P15" s="518"/>
      <c r="Q15" s="519"/>
      <c r="R15" s="508">
        <f t="shared" si="0"/>
        <v>345</v>
      </c>
    </row>
    <row r="16" spans="1:18" s="520" customFormat="1" ht="13.5" customHeight="1">
      <c r="A16" s="513"/>
      <c r="B16" s="514"/>
      <c r="C16" s="511" t="s">
        <v>1045</v>
      </c>
      <c r="D16" s="515"/>
      <c r="E16" s="516"/>
      <c r="F16" s="517"/>
      <c r="G16" s="517">
        <v>587</v>
      </c>
      <c r="H16" s="517"/>
      <c r="I16" s="517"/>
      <c r="J16" s="517"/>
      <c r="K16" s="517"/>
      <c r="L16" s="517"/>
      <c r="M16" s="518"/>
      <c r="N16" s="518"/>
      <c r="O16" s="518"/>
      <c r="P16" s="518"/>
      <c r="Q16" s="519"/>
      <c r="R16" s="508">
        <f t="shared" si="0"/>
        <v>587</v>
      </c>
    </row>
    <row r="17" spans="1:18" s="520" customFormat="1" ht="13.5" customHeight="1">
      <c r="A17" s="513"/>
      <c r="B17" s="514"/>
      <c r="C17" s="502" t="s">
        <v>1082</v>
      </c>
      <c r="D17" s="515"/>
      <c r="E17" s="516"/>
      <c r="F17" s="517"/>
      <c r="G17" s="517">
        <v>29754</v>
      </c>
      <c r="H17" s="517"/>
      <c r="I17" s="517"/>
      <c r="J17" s="517"/>
      <c r="K17" s="517"/>
      <c r="L17" s="517"/>
      <c r="M17" s="518"/>
      <c r="N17" s="518"/>
      <c r="O17" s="518"/>
      <c r="P17" s="518"/>
      <c r="Q17" s="519"/>
      <c r="R17" s="508">
        <f t="shared" si="0"/>
        <v>29754</v>
      </c>
    </row>
    <row r="18" spans="1:19" s="520" customFormat="1" ht="13.5" customHeight="1">
      <c r="A18" s="513"/>
      <c r="B18" s="514"/>
      <c r="C18" s="511" t="s">
        <v>1083</v>
      </c>
      <c r="D18" s="515"/>
      <c r="E18" s="516"/>
      <c r="F18" s="517"/>
      <c r="G18" s="517"/>
      <c r="H18" s="517"/>
      <c r="I18" s="517"/>
      <c r="J18" s="517">
        <v>5321</v>
      </c>
      <c r="K18" s="517"/>
      <c r="L18" s="517"/>
      <c r="M18" s="518"/>
      <c r="N18" s="518"/>
      <c r="O18" s="518"/>
      <c r="P18" s="518"/>
      <c r="Q18" s="519"/>
      <c r="R18" s="508">
        <f t="shared" si="0"/>
        <v>5321</v>
      </c>
      <c r="S18" s="521"/>
    </row>
    <row r="19" spans="1:19" s="520" customFormat="1" ht="13.5" customHeight="1">
      <c r="A19" s="513"/>
      <c r="B19" s="514"/>
      <c r="C19" s="509" t="s">
        <v>1084</v>
      </c>
      <c r="D19" s="515"/>
      <c r="E19" s="516">
        <v>6950</v>
      </c>
      <c r="F19" s="517">
        <v>1472</v>
      </c>
      <c r="G19" s="517">
        <v>6247</v>
      </c>
      <c r="H19" s="517"/>
      <c r="I19" s="517"/>
      <c r="J19" s="517"/>
      <c r="K19" s="517"/>
      <c r="L19" s="517"/>
      <c r="M19" s="518"/>
      <c r="N19" s="518"/>
      <c r="O19" s="518"/>
      <c r="P19" s="518"/>
      <c r="Q19" s="519"/>
      <c r="R19" s="508">
        <f t="shared" si="0"/>
        <v>14669</v>
      </c>
      <c r="S19" s="521"/>
    </row>
    <row r="20" spans="1:19" s="520" customFormat="1" ht="13.5" customHeight="1">
      <c r="A20" s="513"/>
      <c r="B20" s="514"/>
      <c r="C20" s="511" t="s">
        <v>1048</v>
      </c>
      <c r="D20" s="515"/>
      <c r="E20" s="516">
        <v>65058</v>
      </c>
      <c r="F20" s="517">
        <v>17128</v>
      </c>
      <c r="G20" s="517"/>
      <c r="H20" s="517"/>
      <c r="I20" s="517"/>
      <c r="J20" s="517"/>
      <c r="K20" s="517"/>
      <c r="L20" s="517"/>
      <c r="M20" s="518"/>
      <c r="N20" s="518"/>
      <c r="O20" s="518"/>
      <c r="P20" s="518"/>
      <c r="Q20" s="519"/>
      <c r="R20" s="508">
        <f t="shared" si="0"/>
        <v>82186</v>
      </c>
      <c r="S20" s="521"/>
    </row>
    <row r="21" spans="1:19" s="520" customFormat="1" ht="13.5" customHeight="1">
      <c r="A21" s="513"/>
      <c r="B21" s="514"/>
      <c r="C21" s="511" t="s">
        <v>1085</v>
      </c>
      <c r="D21" s="515"/>
      <c r="E21" s="516"/>
      <c r="F21" s="517"/>
      <c r="G21" s="517">
        <v>4258</v>
      </c>
      <c r="H21" s="517"/>
      <c r="I21" s="517"/>
      <c r="J21" s="517"/>
      <c r="K21" s="517"/>
      <c r="L21" s="517"/>
      <c r="M21" s="518"/>
      <c r="N21" s="518"/>
      <c r="O21" s="518">
        <v>49054</v>
      </c>
      <c r="P21" s="518"/>
      <c r="Q21" s="519"/>
      <c r="R21" s="508">
        <f t="shared" si="0"/>
        <v>53312</v>
      </c>
      <c r="S21" s="521"/>
    </row>
    <row r="22" spans="1:19" s="520" customFormat="1" ht="13.5" customHeight="1">
      <c r="A22" s="513"/>
      <c r="B22" s="514"/>
      <c r="C22" s="502" t="s">
        <v>1086</v>
      </c>
      <c r="D22" s="515"/>
      <c r="E22" s="516"/>
      <c r="F22" s="517"/>
      <c r="G22" s="517">
        <v>1680</v>
      </c>
      <c r="H22" s="517"/>
      <c r="I22" s="517"/>
      <c r="J22" s="517"/>
      <c r="K22" s="517"/>
      <c r="L22" s="517">
        <v>66331</v>
      </c>
      <c r="M22" s="517"/>
      <c r="N22" s="517"/>
      <c r="O22" s="517"/>
      <c r="P22" s="517"/>
      <c r="Q22" s="522"/>
      <c r="R22" s="508">
        <f t="shared" si="0"/>
        <v>68011</v>
      </c>
      <c r="S22" s="521"/>
    </row>
    <row r="23" spans="1:18" s="520" customFormat="1" ht="13.5" customHeight="1">
      <c r="A23" s="513"/>
      <c r="B23" s="514"/>
      <c r="C23" s="511" t="s">
        <v>1087</v>
      </c>
      <c r="D23" s="515"/>
      <c r="E23" s="516"/>
      <c r="F23" s="517"/>
      <c r="G23" s="517">
        <v>3142</v>
      </c>
      <c r="H23" s="517"/>
      <c r="I23" s="517"/>
      <c r="J23" s="517"/>
      <c r="K23" s="517"/>
      <c r="L23" s="517"/>
      <c r="M23" s="517"/>
      <c r="N23" s="517"/>
      <c r="O23" s="517"/>
      <c r="P23" s="517"/>
      <c r="Q23" s="522"/>
      <c r="R23" s="508">
        <f t="shared" si="0"/>
        <v>3142</v>
      </c>
    </row>
    <row r="24" spans="1:18" s="520" customFormat="1" ht="13.5" customHeight="1">
      <c r="A24" s="513"/>
      <c r="B24" s="514"/>
      <c r="C24" s="523" t="s">
        <v>1088</v>
      </c>
      <c r="D24" s="515"/>
      <c r="E24" s="516"/>
      <c r="F24" s="517"/>
      <c r="G24" s="517">
        <v>4949</v>
      </c>
      <c r="H24" s="517"/>
      <c r="I24" s="517"/>
      <c r="J24" s="517"/>
      <c r="K24" s="517"/>
      <c r="L24" s="517"/>
      <c r="M24" s="517"/>
      <c r="N24" s="517"/>
      <c r="O24" s="517"/>
      <c r="P24" s="517"/>
      <c r="Q24" s="522"/>
      <c r="R24" s="508">
        <f t="shared" si="0"/>
        <v>4949</v>
      </c>
    </row>
    <row r="25" spans="1:18" s="520" customFormat="1" ht="13.5" customHeight="1">
      <c r="A25" s="513"/>
      <c r="B25" s="514"/>
      <c r="C25" s="524" t="s">
        <v>1089</v>
      </c>
      <c r="D25" s="525"/>
      <c r="E25" s="516">
        <v>40</v>
      </c>
      <c r="F25" s="517"/>
      <c r="G25" s="517">
        <v>5780</v>
      </c>
      <c r="H25" s="517"/>
      <c r="I25" s="517"/>
      <c r="J25" s="517"/>
      <c r="K25" s="517"/>
      <c r="L25" s="517"/>
      <c r="M25" s="517"/>
      <c r="N25" s="517"/>
      <c r="O25" s="517"/>
      <c r="P25" s="517"/>
      <c r="Q25" s="522"/>
      <c r="R25" s="508">
        <f t="shared" si="0"/>
        <v>5820</v>
      </c>
    </row>
    <row r="26" spans="1:18" s="520" customFormat="1" ht="13.5" customHeight="1">
      <c r="A26" s="513"/>
      <c r="B26" s="514"/>
      <c r="C26" s="502" t="s">
        <v>1053</v>
      </c>
      <c r="D26" s="525"/>
      <c r="E26" s="516">
        <v>4152</v>
      </c>
      <c r="F26" s="517">
        <v>1020</v>
      </c>
      <c r="G26" s="517">
        <v>750</v>
      </c>
      <c r="H26" s="517"/>
      <c r="I26" s="517"/>
      <c r="J26" s="517"/>
      <c r="K26" s="517"/>
      <c r="L26" s="517"/>
      <c r="M26" s="517"/>
      <c r="N26" s="517"/>
      <c r="O26" s="517"/>
      <c r="P26" s="517"/>
      <c r="Q26" s="522"/>
      <c r="R26" s="508">
        <f t="shared" si="0"/>
        <v>5922</v>
      </c>
    </row>
    <row r="27" spans="1:18" s="520" customFormat="1" ht="13.5" customHeight="1">
      <c r="A27" s="513"/>
      <c r="B27" s="514"/>
      <c r="C27" s="511" t="s">
        <v>1090</v>
      </c>
      <c r="D27" s="525"/>
      <c r="E27" s="516"/>
      <c r="F27" s="517"/>
      <c r="G27" s="517"/>
      <c r="H27" s="517"/>
      <c r="I27" s="517"/>
      <c r="J27" s="517"/>
      <c r="K27" s="517"/>
      <c r="L27" s="517"/>
      <c r="M27" s="517"/>
      <c r="N27" s="517"/>
      <c r="O27" s="517">
        <v>7130</v>
      </c>
      <c r="P27" s="517"/>
      <c r="Q27" s="522"/>
      <c r="R27" s="508">
        <f t="shared" si="0"/>
        <v>7130</v>
      </c>
    </row>
    <row r="28" spans="1:18" s="520" customFormat="1" ht="13.5" customHeight="1">
      <c r="A28" s="513"/>
      <c r="B28" s="514"/>
      <c r="C28" s="511" t="s">
        <v>1091</v>
      </c>
      <c r="D28" s="526"/>
      <c r="E28" s="527"/>
      <c r="F28" s="528"/>
      <c r="G28" s="528"/>
      <c r="H28" s="528"/>
      <c r="I28" s="528"/>
      <c r="J28" s="528"/>
      <c r="K28" s="528"/>
      <c r="L28" s="528"/>
      <c r="M28" s="528"/>
      <c r="N28" s="528"/>
      <c r="O28" s="528"/>
      <c r="P28" s="528"/>
      <c r="Q28" s="522"/>
      <c r="R28" s="508">
        <f t="shared" si="0"/>
        <v>0</v>
      </c>
    </row>
    <row r="29" spans="1:18" s="520" customFormat="1" ht="13.5" customHeight="1">
      <c r="A29" s="513"/>
      <c r="B29" s="514"/>
      <c r="C29" s="529" t="s">
        <v>1092</v>
      </c>
      <c r="D29" s="530"/>
      <c r="E29" s="531"/>
      <c r="F29" s="532"/>
      <c r="G29" s="532">
        <v>6230</v>
      </c>
      <c r="H29" s="532"/>
      <c r="I29" s="532"/>
      <c r="J29" s="532"/>
      <c r="K29" s="532"/>
      <c r="L29" s="532"/>
      <c r="M29" s="532"/>
      <c r="N29" s="532"/>
      <c r="O29" s="532"/>
      <c r="P29" s="532"/>
      <c r="Q29" s="533"/>
      <c r="R29" s="534">
        <f t="shared" si="0"/>
        <v>6230</v>
      </c>
    </row>
    <row r="30" spans="1:18" s="539" customFormat="1" ht="24.75" customHeight="1">
      <c r="A30" s="513"/>
      <c r="B30" s="514"/>
      <c r="C30" s="535" t="s">
        <v>1057</v>
      </c>
      <c r="D30" s="536"/>
      <c r="E30" s="537">
        <v>49281</v>
      </c>
      <c r="F30" s="537">
        <v>10095</v>
      </c>
      <c r="G30" s="537">
        <f>SUM(G3:G29)</f>
        <v>128222</v>
      </c>
      <c r="H30" s="537">
        <f aca="true" t="shared" si="1" ref="H30:Q30">SUM(H3:H29)</f>
        <v>7013</v>
      </c>
      <c r="I30" s="537">
        <f t="shared" si="1"/>
        <v>0</v>
      </c>
      <c r="J30" s="537">
        <f t="shared" si="1"/>
        <v>9883</v>
      </c>
      <c r="K30" s="537">
        <f t="shared" si="1"/>
        <v>0</v>
      </c>
      <c r="L30" s="537">
        <f t="shared" si="1"/>
        <v>66331</v>
      </c>
      <c r="M30" s="537">
        <f t="shared" si="1"/>
        <v>210</v>
      </c>
      <c r="N30" s="537">
        <f t="shared" si="1"/>
        <v>0</v>
      </c>
      <c r="O30" s="537">
        <v>63293</v>
      </c>
      <c r="P30" s="537">
        <f t="shared" si="1"/>
        <v>51</v>
      </c>
      <c r="Q30" s="537">
        <f t="shared" si="1"/>
        <v>0</v>
      </c>
      <c r="R30" s="538">
        <f>SUM(E30:Q30)</f>
        <v>334379</v>
      </c>
    </row>
    <row r="31" spans="1:18" s="539" customFormat="1" ht="19.5" customHeight="1">
      <c r="A31" s="540"/>
      <c r="B31" s="541"/>
      <c r="C31" s="542" t="s">
        <v>1058</v>
      </c>
      <c r="D31" s="471"/>
      <c r="E31" s="543">
        <v>110995</v>
      </c>
      <c r="F31" s="544">
        <v>26307</v>
      </c>
      <c r="G31" s="545">
        <v>41766</v>
      </c>
      <c r="H31" s="545"/>
      <c r="I31" s="545"/>
      <c r="J31" s="545"/>
      <c r="K31" s="545"/>
      <c r="L31" s="545"/>
      <c r="M31" s="545"/>
      <c r="N31" s="546"/>
      <c r="O31" s="545">
        <v>2238</v>
      </c>
      <c r="P31" s="545"/>
      <c r="Q31" s="547"/>
      <c r="R31" s="548">
        <f>SUM(E31:Q31)</f>
        <v>181306</v>
      </c>
    </row>
    <row r="32" spans="1:18" s="539" customFormat="1" ht="17.25" customHeight="1">
      <c r="A32" s="549"/>
      <c r="B32" s="550"/>
      <c r="C32" s="551" t="s">
        <v>1059</v>
      </c>
      <c r="D32" s="552"/>
      <c r="E32" s="537">
        <f aca="true" t="shared" si="2" ref="E32:Q32">SUM(E30:E31)</f>
        <v>160276</v>
      </c>
      <c r="F32" s="537">
        <f t="shared" si="2"/>
        <v>36402</v>
      </c>
      <c r="G32" s="537">
        <f t="shared" si="2"/>
        <v>169988</v>
      </c>
      <c r="H32" s="537">
        <f t="shared" si="2"/>
        <v>7013</v>
      </c>
      <c r="I32" s="537">
        <f t="shared" si="2"/>
        <v>0</v>
      </c>
      <c r="J32" s="537">
        <f t="shared" si="2"/>
        <v>9883</v>
      </c>
      <c r="K32" s="537">
        <f t="shared" si="2"/>
        <v>0</v>
      </c>
      <c r="L32" s="537">
        <f t="shared" si="2"/>
        <v>66331</v>
      </c>
      <c r="M32" s="537">
        <f t="shared" si="2"/>
        <v>210</v>
      </c>
      <c r="N32" s="537">
        <f t="shared" si="2"/>
        <v>0</v>
      </c>
      <c r="O32" s="537">
        <f t="shared" si="2"/>
        <v>65531</v>
      </c>
      <c r="P32" s="537">
        <f t="shared" si="2"/>
        <v>51</v>
      </c>
      <c r="Q32" s="537">
        <f t="shared" si="2"/>
        <v>0</v>
      </c>
      <c r="R32" s="538">
        <f>SUM(R30,R31)</f>
        <v>515685</v>
      </c>
    </row>
    <row r="33" spans="7:18" s="280" customFormat="1" ht="12">
      <c r="G33" s="553"/>
      <c r="Q33" s="347"/>
      <c r="R33" s="347"/>
    </row>
    <row r="34" spans="7:18" s="280" customFormat="1" ht="12">
      <c r="G34" s="553"/>
      <c r="Q34" s="347"/>
      <c r="R34" s="347"/>
    </row>
    <row r="35" spans="7:18" s="280" customFormat="1" ht="12">
      <c r="G35" s="553"/>
      <c r="Q35" s="347"/>
      <c r="R35" s="347"/>
    </row>
    <row r="36" spans="7:18" s="280" customFormat="1" ht="12">
      <c r="G36" s="553"/>
      <c r="Q36" s="347"/>
      <c r="R36" s="347"/>
    </row>
    <row r="37" spans="7:18" s="280" customFormat="1" ht="12">
      <c r="G37" s="553"/>
      <c r="Q37" s="347"/>
      <c r="R37" s="347"/>
    </row>
    <row r="38" spans="7:18" s="280" customFormat="1" ht="12">
      <c r="G38" s="553"/>
      <c r="Q38" s="347"/>
      <c r="R38" s="347"/>
    </row>
    <row r="39" spans="7:18" s="280" customFormat="1" ht="12">
      <c r="G39" s="553"/>
      <c r="Q39" s="347"/>
      <c r="R39" s="347"/>
    </row>
    <row r="40" spans="7:18" s="280" customFormat="1" ht="12">
      <c r="G40" s="553"/>
      <c r="Q40" s="347"/>
      <c r="R40" s="347"/>
    </row>
    <row r="41" spans="7:18" s="280" customFormat="1" ht="12">
      <c r="G41" s="553"/>
      <c r="Q41" s="347"/>
      <c r="R41" s="347"/>
    </row>
    <row r="42" spans="7:18" s="280" customFormat="1" ht="12">
      <c r="G42" s="553"/>
      <c r="Q42" s="347"/>
      <c r="R42" s="347"/>
    </row>
    <row r="43" spans="7:18" s="280" customFormat="1" ht="12">
      <c r="G43" s="553"/>
      <c r="Q43" s="347"/>
      <c r="R43" s="347"/>
    </row>
  </sheetData>
  <sheetProtection selectLockedCells="1" selectUnlockedCells="1"/>
  <mergeCells count="13">
    <mergeCell ref="R1:R2"/>
    <mergeCell ref="M1:M2"/>
    <mergeCell ref="N1:O1"/>
    <mergeCell ref="P1:P2"/>
    <mergeCell ref="Q1:Q2"/>
    <mergeCell ref="G1:G2"/>
    <mergeCell ref="H1:I1"/>
    <mergeCell ref="J1:K1"/>
    <mergeCell ref="L1:L2"/>
    <mergeCell ref="C1:C2"/>
    <mergeCell ref="D1:D2"/>
    <mergeCell ref="E1:E2"/>
    <mergeCell ref="F1:F2"/>
  </mergeCells>
  <printOptions horizontalCentered="1" verticalCentered="1"/>
  <pageMargins left="0.03958333333333333" right="0.03958333333333333" top="0.35416666666666663" bottom="0.3541666666666667" header="0.19652777777777777" footer="0.5118055555555555"/>
  <pageSetup horizontalDpi="300" verticalDpi="300" orientation="landscape" paperSize="9" r:id="rId1"/>
  <headerFooter alignWithMargins="0">
    <oddHeader>&amp;C&amp;"Times New Roman,Félkövér"&amp;8Letenye Város Önkormányzat 2013.évi kiadási előirányzatainak 3/4. éves teljesítése feladatonkénti bontásban&amp;R&amp;"Times New Roman,Félkövér"&amp;8 4.sz.melléklet
 ezer 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6"/>
  <sheetViews>
    <sheetView workbookViewId="0" topLeftCell="C1">
      <selection activeCell="Q23" sqref="Q23"/>
    </sheetView>
  </sheetViews>
  <sheetFormatPr defaultColWidth="9.140625" defaultRowHeight="12.75"/>
  <cols>
    <col min="1" max="2" width="0" style="554" hidden="1" customWidth="1"/>
    <col min="3" max="3" width="28.8515625" style="555" customWidth="1"/>
    <col min="4" max="4" width="10.57421875" style="555" customWidth="1"/>
    <col min="5" max="5" width="11.140625" style="555" customWidth="1"/>
    <col min="6" max="6" width="12.28125" style="555" customWidth="1"/>
    <col min="7" max="7" width="10.28125" style="555" customWidth="1"/>
    <col min="8" max="8" width="11.7109375" style="555" customWidth="1"/>
    <col min="9" max="9" width="12.00390625" style="555" customWidth="1"/>
    <col min="10" max="10" width="12.7109375" style="555" customWidth="1"/>
    <col min="11" max="11" width="0" style="555" hidden="1" customWidth="1"/>
    <col min="12" max="12" width="11.28125" style="555" customWidth="1"/>
    <col min="13" max="13" width="8.421875" style="555" customWidth="1"/>
    <col min="14" max="14" width="11.7109375" style="555" customWidth="1"/>
    <col min="15" max="16384" width="9.140625" style="555" customWidth="1"/>
  </cols>
  <sheetData>
    <row r="1" spans="1:14" ht="2.25" customHeight="1">
      <c r="A1" s="556"/>
      <c r="B1" s="557"/>
      <c r="C1" s="558"/>
      <c r="D1" s="559"/>
      <c r="E1" s="560"/>
      <c r="F1" s="561"/>
      <c r="G1" s="562"/>
      <c r="H1" s="563"/>
      <c r="I1" s="563"/>
      <c r="J1" s="564"/>
      <c r="K1" s="426"/>
      <c r="L1" s="559"/>
      <c r="M1" s="559"/>
      <c r="N1" s="559"/>
    </row>
    <row r="2" spans="1:17" ht="33.75" customHeight="1">
      <c r="A2" s="1739" t="s">
        <v>1093</v>
      </c>
      <c r="B2" s="1740" t="s">
        <v>1094</v>
      </c>
      <c r="C2" s="1741" t="s">
        <v>1095</v>
      </c>
      <c r="D2" s="1742" t="s">
        <v>1006</v>
      </c>
      <c r="E2" s="1743" t="s">
        <v>1022</v>
      </c>
      <c r="F2" s="1744" t="s">
        <v>1096</v>
      </c>
      <c r="G2" s="1744" t="s">
        <v>1097</v>
      </c>
      <c r="H2" s="1745" t="s">
        <v>1098</v>
      </c>
      <c r="I2" s="1741" t="s">
        <v>1099</v>
      </c>
      <c r="J2" s="1743" t="s">
        <v>1100</v>
      </c>
      <c r="K2" s="1746"/>
      <c r="L2" s="1729" t="s">
        <v>1101</v>
      </c>
      <c r="M2" s="1729" t="s">
        <v>1102</v>
      </c>
      <c r="N2" s="1729" t="s">
        <v>1103</v>
      </c>
      <c r="O2" s="565"/>
      <c r="P2" s="565"/>
      <c r="Q2" s="565"/>
    </row>
    <row r="3" spans="1:17" ht="30.75" customHeight="1">
      <c r="A3" s="1739"/>
      <c r="B3" s="1740"/>
      <c r="C3" s="1741"/>
      <c r="D3" s="1742"/>
      <c r="E3" s="1743"/>
      <c r="F3" s="1744"/>
      <c r="G3" s="1744"/>
      <c r="H3" s="1745"/>
      <c r="I3" s="1741"/>
      <c r="J3" s="1743"/>
      <c r="K3" s="1746"/>
      <c r="L3" s="1729"/>
      <c r="M3" s="1729"/>
      <c r="N3" s="1729"/>
      <c r="O3" s="565"/>
      <c r="P3" s="565"/>
      <c r="Q3" s="565"/>
    </row>
    <row r="4" spans="1:17" ht="22.5" customHeight="1">
      <c r="A4" s="566"/>
      <c r="B4" s="567"/>
      <c r="C4" s="568" t="s">
        <v>1104</v>
      </c>
      <c r="D4" s="569">
        <v>16</v>
      </c>
      <c r="E4" s="570">
        <v>112</v>
      </c>
      <c r="F4" s="571">
        <v>20190</v>
      </c>
      <c r="G4" s="571">
        <v>0</v>
      </c>
      <c r="H4" s="571"/>
      <c r="I4" s="571"/>
      <c r="J4" s="572"/>
      <c r="K4" s="572"/>
      <c r="L4" s="573">
        <v>20</v>
      </c>
      <c r="M4" s="574">
        <v>0</v>
      </c>
      <c r="N4" s="575">
        <f>SUM(D4:L4)</f>
        <v>20338</v>
      </c>
      <c r="O4" s="565"/>
      <c r="P4" s="565"/>
      <c r="Q4" s="565"/>
    </row>
    <row r="5" spans="1:14" s="583" customFormat="1" ht="4.5" customHeight="1" hidden="1">
      <c r="A5" s="576"/>
      <c r="B5" s="577"/>
      <c r="C5" s="578" t="s">
        <v>1105</v>
      </c>
      <c r="D5" s="579"/>
      <c r="E5" s="580"/>
      <c r="F5" s="580"/>
      <c r="G5" s="580"/>
      <c r="H5" s="580"/>
      <c r="I5" s="580"/>
      <c r="J5" s="580"/>
      <c r="K5" s="580"/>
      <c r="L5" s="580"/>
      <c r="M5" s="581"/>
      <c r="N5" s="582">
        <f aca="true" t="shared" si="0" ref="N5:N11">SUM(D5:L5)</f>
        <v>0</v>
      </c>
    </row>
    <row r="6" spans="1:14" s="583" customFormat="1" ht="21.75" customHeight="1">
      <c r="A6" s="576"/>
      <c r="B6" s="577"/>
      <c r="C6" s="584" t="s">
        <v>1106</v>
      </c>
      <c r="D6" s="579">
        <v>3236</v>
      </c>
      <c r="E6" s="580">
        <v>1388</v>
      </c>
      <c r="F6" s="580">
        <v>71634</v>
      </c>
      <c r="G6" s="580">
        <v>18031</v>
      </c>
      <c r="H6" s="580"/>
      <c r="I6" s="580"/>
      <c r="J6" s="580"/>
      <c r="K6" s="580"/>
      <c r="L6" s="580"/>
      <c r="M6" s="581">
        <v>0</v>
      </c>
      <c r="N6" s="585">
        <v>94289</v>
      </c>
    </row>
    <row r="7" spans="1:14" s="583" customFormat="1" ht="24" customHeight="1">
      <c r="A7" s="586"/>
      <c r="B7" s="577"/>
      <c r="C7" s="587" t="s">
        <v>1107</v>
      </c>
      <c r="D7" s="588">
        <v>5357</v>
      </c>
      <c r="E7" s="589"/>
      <c r="F7" s="589">
        <v>67428</v>
      </c>
      <c r="G7" s="589"/>
      <c r="H7" s="589"/>
      <c r="I7" s="589"/>
      <c r="J7" s="589"/>
      <c r="K7" s="589"/>
      <c r="L7" s="589"/>
      <c r="M7" s="590">
        <v>0</v>
      </c>
      <c r="N7" s="591">
        <f t="shared" si="0"/>
        <v>72785</v>
      </c>
    </row>
    <row r="8" spans="1:14" s="583" customFormat="1" ht="23.25" customHeight="1" hidden="1">
      <c r="A8" s="586"/>
      <c r="B8" s="577"/>
      <c r="C8" s="587" t="s">
        <v>1108</v>
      </c>
      <c r="D8" s="588"/>
      <c r="E8" s="589"/>
      <c r="F8" s="589"/>
      <c r="G8" s="589"/>
      <c r="H8" s="589"/>
      <c r="I8" s="589"/>
      <c r="J8" s="589"/>
      <c r="K8" s="589"/>
      <c r="L8" s="589"/>
      <c r="M8" s="590"/>
      <c r="N8" s="591">
        <f t="shared" si="0"/>
        <v>0</v>
      </c>
    </row>
    <row r="9" spans="1:14" s="583" customFormat="1" ht="18.75" customHeight="1">
      <c r="A9" s="586"/>
      <c r="B9" s="577"/>
      <c r="C9" s="587" t="s">
        <v>1109</v>
      </c>
      <c r="D9" s="588">
        <v>2000</v>
      </c>
      <c r="E9" s="589"/>
      <c r="F9" s="589">
        <v>39151</v>
      </c>
      <c r="G9" s="589"/>
      <c r="H9" s="589"/>
      <c r="I9" s="589">
        <v>19068</v>
      </c>
      <c r="J9" s="589">
        <v>1700</v>
      </c>
      <c r="K9" s="589"/>
      <c r="L9" s="589">
        <v>2237</v>
      </c>
      <c r="M9" s="590">
        <v>0</v>
      </c>
      <c r="N9" s="591">
        <f>SUM(D9:M9)</f>
        <v>64156</v>
      </c>
    </row>
    <row r="10" spans="1:14" s="583" customFormat="1" ht="12.75" customHeight="1">
      <c r="A10" s="586"/>
      <c r="B10" s="577"/>
      <c r="C10" s="592"/>
      <c r="D10" s="588"/>
      <c r="E10" s="589"/>
      <c r="F10" s="589"/>
      <c r="G10" s="589"/>
      <c r="H10" s="589"/>
      <c r="I10" s="589"/>
      <c r="J10" s="589"/>
      <c r="K10" s="589"/>
      <c r="L10" s="589"/>
      <c r="M10" s="590">
        <v>0</v>
      </c>
      <c r="N10" s="591">
        <f t="shared" si="0"/>
        <v>0</v>
      </c>
    </row>
    <row r="11" spans="1:14" s="583" customFormat="1" ht="12.75" customHeight="1">
      <c r="A11" s="593"/>
      <c r="B11" s="594"/>
      <c r="C11" s="595"/>
      <c r="D11" s="596"/>
      <c r="E11" s="597"/>
      <c r="F11" s="597"/>
      <c r="G11" s="597"/>
      <c r="H11" s="597"/>
      <c r="I11" s="597"/>
      <c r="J11" s="597"/>
      <c r="K11" s="597"/>
      <c r="L11" s="597"/>
      <c r="M11" s="598">
        <v>0</v>
      </c>
      <c r="N11" s="599">
        <f t="shared" si="0"/>
        <v>0</v>
      </c>
    </row>
    <row r="12" spans="1:14" s="583" customFormat="1" ht="30.75" customHeight="1">
      <c r="A12" s="600"/>
      <c r="B12" s="601"/>
      <c r="C12" s="602" t="s">
        <v>1110</v>
      </c>
      <c r="D12" s="603">
        <f aca="true" t="shared" si="1" ref="D12:N12">SUM(D4:D11)</f>
        <v>10609</v>
      </c>
      <c r="E12" s="603">
        <f t="shared" si="1"/>
        <v>1500</v>
      </c>
      <c r="F12" s="603">
        <f t="shared" si="1"/>
        <v>198403</v>
      </c>
      <c r="G12" s="603">
        <f t="shared" si="1"/>
        <v>18031</v>
      </c>
      <c r="H12" s="603">
        <f t="shared" si="1"/>
        <v>0</v>
      </c>
      <c r="I12" s="603">
        <f t="shared" si="1"/>
        <v>19068</v>
      </c>
      <c r="J12" s="603">
        <f t="shared" si="1"/>
        <v>1700</v>
      </c>
      <c r="K12" s="603">
        <f t="shared" si="1"/>
        <v>0</v>
      </c>
      <c r="L12" s="603">
        <f t="shared" si="1"/>
        <v>2257</v>
      </c>
      <c r="M12" s="604">
        <v>0</v>
      </c>
      <c r="N12" s="605">
        <f t="shared" si="1"/>
        <v>251568</v>
      </c>
    </row>
    <row r="13" spans="1:14" s="583" customFormat="1" ht="11.25" customHeight="1">
      <c r="A13" s="606"/>
      <c r="B13" s="606"/>
      <c r="C13" s="607"/>
      <c r="D13" s="608"/>
      <c r="E13" s="608"/>
      <c r="F13" s="608"/>
      <c r="G13" s="608"/>
      <c r="H13" s="608"/>
      <c r="I13" s="608"/>
      <c r="J13" s="608"/>
      <c r="K13" s="608"/>
      <c r="L13" s="608"/>
      <c r="M13" s="608"/>
      <c r="N13" s="608"/>
    </row>
    <row r="14" spans="1:14" s="583" customFormat="1" ht="24.75" customHeight="1">
      <c r="A14" s="606"/>
      <c r="B14" s="606"/>
      <c r="C14" s="607"/>
      <c r="D14" s="1730" t="s">
        <v>1008</v>
      </c>
      <c r="E14" s="1730"/>
      <c r="F14" s="1730"/>
      <c r="G14" s="1730"/>
      <c r="H14" s="1730"/>
      <c r="I14" s="1730"/>
      <c r="J14" s="608"/>
      <c r="K14" s="608"/>
      <c r="L14" s="608"/>
      <c r="M14" s="608"/>
      <c r="N14" s="608"/>
    </row>
    <row r="15" spans="1:14" s="583" customFormat="1" ht="23.25" customHeight="1">
      <c r="A15" s="606"/>
      <c r="B15" s="606"/>
      <c r="C15" s="1741" t="s">
        <v>1095</v>
      </c>
      <c r="D15" s="1731" t="s">
        <v>1006</v>
      </c>
      <c r="E15" s="1743" t="s">
        <v>1022</v>
      </c>
      <c r="F15" s="1741" t="s">
        <v>1096</v>
      </c>
      <c r="G15" s="1741" t="s">
        <v>1097</v>
      </c>
      <c r="H15" s="1732" t="s">
        <v>1098</v>
      </c>
      <c r="I15" s="1741" t="s">
        <v>1099</v>
      </c>
      <c r="J15" s="1743" t="s">
        <v>1100</v>
      </c>
      <c r="K15" s="1746"/>
      <c r="L15" s="1729" t="s">
        <v>1101</v>
      </c>
      <c r="M15" s="1729" t="s">
        <v>1102</v>
      </c>
      <c r="N15" s="1729" t="s">
        <v>1103</v>
      </c>
    </row>
    <row r="16" spans="1:14" s="583" customFormat="1" ht="35.25" customHeight="1">
      <c r="A16" s="606"/>
      <c r="B16" s="606"/>
      <c r="C16" s="1741"/>
      <c r="D16" s="1731"/>
      <c r="E16" s="1743"/>
      <c r="F16" s="1741"/>
      <c r="G16" s="1741"/>
      <c r="H16" s="1732"/>
      <c r="I16" s="1741"/>
      <c r="J16" s="1743"/>
      <c r="K16" s="1746"/>
      <c r="L16" s="1729"/>
      <c r="M16" s="1729"/>
      <c r="N16" s="1729"/>
    </row>
    <row r="17" spans="1:14" s="583" customFormat="1" ht="30" customHeight="1">
      <c r="A17" s="606"/>
      <c r="B17" s="606"/>
      <c r="C17" s="568" t="s">
        <v>1104</v>
      </c>
      <c r="D17" s="569">
        <v>16</v>
      </c>
      <c r="E17" s="570">
        <v>113</v>
      </c>
      <c r="F17" s="571">
        <v>20189</v>
      </c>
      <c r="G17" s="571"/>
      <c r="H17" s="571"/>
      <c r="I17" s="571"/>
      <c r="J17" s="572"/>
      <c r="K17" s="572"/>
      <c r="L17" s="573">
        <v>20</v>
      </c>
      <c r="M17" s="574"/>
      <c r="N17" s="575">
        <v>20338</v>
      </c>
    </row>
    <row r="18" spans="1:14" s="583" customFormat="1" ht="27" customHeight="1">
      <c r="A18" s="606"/>
      <c r="B18" s="606"/>
      <c r="C18" s="584" t="s">
        <v>1106</v>
      </c>
      <c r="D18" s="579">
        <v>1334</v>
      </c>
      <c r="E18" s="580">
        <v>15</v>
      </c>
      <c r="F18" s="580">
        <v>39535</v>
      </c>
      <c r="G18" s="580"/>
      <c r="H18" s="580"/>
      <c r="I18" s="580"/>
      <c r="J18" s="580"/>
      <c r="K18" s="580"/>
      <c r="L18" s="580"/>
      <c r="M18" s="581">
        <v>0</v>
      </c>
      <c r="N18" s="585">
        <v>40884</v>
      </c>
    </row>
    <row r="19" spans="1:14" s="583" customFormat="1" ht="15" customHeight="1">
      <c r="A19" s="606"/>
      <c r="B19" s="606"/>
      <c r="C19" s="587" t="s">
        <v>1107</v>
      </c>
      <c r="D19" s="588">
        <v>3801</v>
      </c>
      <c r="E19" s="589">
        <v>0</v>
      </c>
      <c r="F19" s="589">
        <v>41734</v>
      </c>
      <c r="G19" s="589"/>
      <c r="H19" s="589"/>
      <c r="I19" s="589"/>
      <c r="J19" s="589"/>
      <c r="K19" s="589"/>
      <c r="L19" s="589"/>
      <c r="M19" s="590"/>
      <c r="N19" s="591">
        <v>45535</v>
      </c>
    </row>
    <row r="20" spans="1:14" s="583" customFormat="1" ht="20.25" customHeight="1">
      <c r="A20" s="606"/>
      <c r="B20" s="606"/>
      <c r="C20" s="587"/>
      <c r="D20" s="588"/>
      <c r="E20" s="589"/>
      <c r="F20" s="589"/>
      <c r="G20" s="589"/>
      <c r="H20" s="589"/>
      <c r="I20" s="589"/>
      <c r="J20" s="589"/>
      <c r="K20" s="589"/>
      <c r="L20" s="589"/>
      <c r="M20" s="590"/>
      <c r="N20" s="591"/>
    </row>
    <row r="21" spans="1:14" s="583" customFormat="1" ht="18.75" customHeight="1">
      <c r="A21" s="606"/>
      <c r="B21" s="606"/>
      <c r="C21" s="587" t="s">
        <v>1109</v>
      </c>
      <c r="D21" s="588">
        <v>603</v>
      </c>
      <c r="E21" s="589">
        <v>0</v>
      </c>
      <c r="F21" s="589">
        <v>25796</v>
      </c>
      <c r="G21" s="589">
        <v>752</v>
      </c>
      <c r="H21" s="589"/>
      <c r="I21" s="589">
        <v>16377</v>
      </c>
      <c r="J21" s="589">
        <v>0</v>
      </c>
      <c r="K21" s="589"/>
      <c r="L21" s="589">
        <v>2237</v>
      </c>
      <c r="M21" s="590">
        <v>1123</v>
      </c>
      <c r="N21" s="591">
        <v>46888</v>
      </c>
    </row>
    <row r="22" spans="1:14" s="609" customFormat="1" ht="18.75" customHeight="1">
      <c r="A22" s="606"/>
      <c r="B22" s="606"/>
      <c r="C22" s="592"/>
      <c r="D22" s="588"/>
      <c r="E22" s="589"/>
      <c r="F22" s="589"/>
      <c r="G22" s="589"/>
      <c r="H22" s="589"/>
      <c r="I22" s="589"/>
      <c r="J22" s="589"/>
      <c r="K22" s="589"/>
      <c r="L22" s="589"/>
      <c r="M22" s="590"/>
      <c r="N22" s="591"/>
    </row>
    <row r="23" spans="1:14" s="609" customFormat="1" ht="19.5" customHeight="1">
      <c r="A23" s="1733"/>
      <c r="B23" s="1733"/>
      <c r="C23" s="595"/>
      <c r="D23" s="596"/>
      <c r="E23" s="597"/>
      <c r="F23" s="597"/>
      <c r="G23" s="597"/>
      <c r="H23" s="597"/>
      <c r="I23" s="597"/>
      <c r="J23" s="597"/>
      <c r="K23" s="597"/>
      <c r="L23" s="597"/>
      <c r="M23" s="598"/>
      <c r="N23" s="599"/>
    </row>
    <row r="24" spans="1:14" s="609" customFormat="1" ht="19.5" customHeight="1">
      <c r="A24" s="1733"/>
      <c r="B24" s="1733"/>
      <c r="C24" s="602" t="s">
        <v>1110</v>
      </c>
      <c r="D24" s="603">
        <f aca="true" t="shared" si="2" ref="D24:N24">SUM(D17:D23)</f>
        <v>5754</v>
      </c>
      <c r="E24" s="603">
        <f t="shared" si="2"/>
        <v>128</v>
      </c>
      <c r="F24" s="603">
        <f t="shared" si="2"/>
        <v>127254</v>
      </c>
      <c r="G24" s="603">
        <f t="shared" si="2"/>
        <v>752</v>
      </c>
      <c r="H24" s="603">
        <f t="shared" si="2"/>
        <v>0</v>
      </c>
      <c r="I24" s="603">
        <f t="shared" si="2"/>
        <v>16377</v>
      </c>
      <c r="J24" s="603">
        <f t="shared" si="2"/>
        <v>0</v>
      </c>
      <c r="K24" s="603">
        <f t="shared" si="2"/>
        <v>0</v>
      </c>
      <c r="L24" s="603">
        <f t="shared" si="2"/>
        <v>2257</v>
      </c>
      <c r="M24" s="604">
        <v>1123</v>
      </c>
      <c r="N24" s="605">
        <f t="shared" si="2"/>
        <v>153645</v>
      </c>
    </row>
    <row r="25" spans="1:14" s="583" customFormat="1" ht="12.75">
      <c r="A25" s="606"/>
      <c r="B25" s="606"/>
      <c r="C25" s="607"/>
      <c r="D25" s="608"/>
      <c r="E25" s="608"/>
      <c r="F25" s="608"/>
      <c r="G25" s="608"/>
      <c r="H25" s="608"/>
      <c r="I25" s="608"/>
      <c r="J25" s="608"/>
      <c r="K25" s="608"/>
      <c r="L25" s="608"/>
      <c r="M25" s="608"/>
      <c r="N25" s="608"/>
    </row>
    <row r="26" spans="1:14" s="583" customFormat="1" ht="12.75">
      <c r="A26" s="606"/>
      <c r="B26" s="610"/>
      <c r="C26" s="611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</row>
    <row r="27" spans="1:14" s="583" customFormat="1" ht="12.75">
      <c r="A27" s="606"/>
      <c r="B27" s="610"/>
      <c r="C27" s="611"/>
      <c r="D27" s="612"/>
      <c r="E27" s="612"/>
      <c r="F27" s="612"/>
      <c r="G27" s="612"/>
      <c r="H27" s="612"/>
      <c r="I27" s="612"/>
      <c r="J27" s="612"/>
      <c r="K27" s="612"/>
      <c r="L27" s="612"/>
      <c r="M27" s="612"/>
      <c r="N27" s="612"/>
    </row>
    <row r="28" spans="1:14" s="583" customFormat="1" ht="12.75">
      <c r="A28" s="606"/>
      <c r="B28" s="610"/>
      <c r="C28" s="611"/>
      <c r="D28" s="612"/>
      <c r="E28" s="612"/>
      <c r="F28" s="612"/>
      <c r="G28" s="612"/>
      <c r="H28" s="612"/>
      <c r="I28" s="612"/>
      <c r="J28" s="612"/>
      <c r="K28" s="612"/>
      <c r="L28" s="612"/>
      <c r="M28" s="612"/>
      <c r="N28" s="612"/>
    </row>
    <row r="29" spans="1:14" s="583" customFormat="1" ht="12.75">
      <c r="A29" s="606"/>
      <c r="B29" s="610"/>
      <c r="C29" s="611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2"/>
    </row>
    <row r="30" spans="1:14" s="583" customFormat="1" ht="12.75">
      <c r="A30" s="606"/>
      <c r="B30" s="606"/>
      <c r="C30" s="607"/>
      <c r="D30" s="608"/>
      <c r="E30" s="608"/>
      <c r="F30" s="608"/>
      <c r="G30" s="608"/>
      <c r="H30" s="608"/>
      <c r="I30" s="608"/>
      <c r="J30" s="608"/>
      <c r="K30" s="608"/>
      <c r="L30" s="608"/>
      <c r="M30" s="608"/>
      <c r="N30" s="608"/>
    </row>
    <row r="31" spans="1:14" s="583" customFormat="1" ht="12.75">
      <c r="A31" s="606"/>
      <c r="B31" s="606"/>
      <c r="C31" s="607"/>
      <c r="D31" s="608"/>
      <c r="E31" s="608"/>
      <c r="F31" s="608"/>
      <c r="G31" s="608"/>
      <c r="H31" s="608"/>
      <c r="I31" s="608"/>
      <c r="J31" s="608"/>
      <c r="K31" s="608"/>
      <c r="L31" s="608"/>
      <c r="M31" s="608"/>
      <c r="N31" s="608"/>
    </row>
    <row r="32" spans="1:14" s="583" customFormat="1" ht="12.75">
      <c r="A32" s="610"/>
      <c r="B32" s="610"/>
      <c r="C32" s="611"/>
      <c r="D32" s="612"/>
      <c r="E32" s="612"/>
      <c r="F32" s="612"/>
      <c r="G32" s="612"/>
      <c r="H32" s="612"/>
      <c r="I32" s="612"/>
      <c r="J32" s="612"/>
      <c r="K32" s="612"/>
      <c r="L32" s="612"/>
      <c r="M32" s="612"/>
      <c r="N32" s="612"/>
    </row>
    <row r="33" spans="1:14" s="583" customFormat="1" ht="12.75">
      <c r="A33" s="610"/>
      <c r="B33" s="610"/>
      <c r="C33" s="611"/>
      <c r="D33" s="612"/>
      <c r="E33" s="612"/>
      <c r="F33" s="612"/>
      <c r="G33" s="612"/>
      <c r="H33" s="612"/>
      <c r="I33" s="612"/>
      <c r="J33" s="612"/>
      <c r="K33" s="612"/>
      <c r="L33" s="612"/>
      <c r="M33" s="612"/>
      <c r="N33" s="612"/>
    </row>
    <row r="34" spans="1:14" s="583" customFormat="1" ht="12.75">
      <c r="A34" s="610"/>
      <c r="B34" s="610"/>
      <c r="C34" s="611"/>
      <c r="D34" s="612"/>
      <c r="E34" s="612"/>
      <c r="F34" s="612"/>
      <c r="G34" s="612"/>
      <c r="H34" s="612"/>
      <c r="I34" s="612"/>
      <c r="J34" s="612"/>
      <c r="K34" s="612"/>
      <c r="L34" s="612"/>
      <c r="M34" s="612"/>
      <c r="N34" s="612"/>
    </row>
    <row r="35" spans="1:14" s="583" customFormat="1" ht="12.75">
      <c r="A35" s="610"/>
      <c r="B35" s="610"/>
      <c r="C35" s="611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</row>
    <row r="36" spans="1:15" s="583" customFormat="1" ht="12.75">
      <c r="A36" s="610"/>
      <c r="B36" s="610"/>
      <c r="C36" s="611"/>
      <c r="D36" s="612"/>
      <c r="E36" s="612"/>
      <c r="F36" s="612"/>
      <c r="G36" s="612"/>
      <c r="H36" s="612"/>
      <c r="I36" s="612"/>
      <c r="J36" s="612"/>
      <c r="K36" s="612"/>
      <c r="L36" s="612"/>
      <c r="M36" s="612"/>
      <c r="N36" s="612"/>
      <c r="O36" s="613"/>
    </row>
    <row r="37" spans="1:14" s="583" customFormat="1" ht="12.75">
      <c r="A37" s="606"/>
      <c r="B37" s="606"/>
      <c r="C37" s="614"/>
      <c r="D37" s="608"/>
      <c r="E37" s="608"/>
      <c r="F37" s="608"/>
      <c r="G37" s="608"/>
      <c r="H37" s="608"/>
      <c r="I37" s="608"/>
      <c r="J37" s="608"/>
      <c r="K37" s="608"/>
      <c r="L37" s="608"/>
      <c r="M37" s="608"/>
      <c r="N37" s="608"/>
    </row>
    <row r="38" spans="1:14" s="583" customFormat="1" ht="12.75">
      <c r="A38" s="606"/>
      <c r="B38" s="610"/>
      <c r="C38" s="611"/>
      <c r="D38" s="612"/>
      <c r="E38" s="612"/>
      <c r="F38" s="612"/>
      <c r="G38" s="612"/>
      <c r="H38" s="612"/>
      <c r="I38" s="612"/>
      <c r="J38" s="612"/>
      <c r="K38" s="612"/>
      <c r="L38" s="612"/>
      <c r="M38" s="612"/>
      <c r="N38" s="612"/>
    </row>
    <row r="39" spans="1:14" s="583" customFormat="1" ht="12.75">
      <c r="A39" s="606"/>
      <c r="B39" s="610"/>
      <c r="C39" s="611"/>
      <c r="D39" s="612"/>
      <c r="E39" s="612"/>
      <c r="F39" s="612"/>
      <c r="G39" s="612"/>
      <c r="H39" s="612"/>
      <c r="I39" s="612"/>
      <c r="J39" s="612"/>
      <c r="K39" s="612"/>
      <c r="L39" s="612"/>
      <c r="M39" s="612"/>
      <c r="N39" s="612"/>
    </row>
    <row r="40" spans="1:14" s="583" customFormat="1" ht="12.75">
      <c r="A40" s="606"/>
      <c r="B40" s="610"/>
      <c r="C40" s="611"/>
      <c r="D40" s="612"/>
      <c r="E40" s="612"/>
      <c r="F40" s="612"/>
      <c r="G40" s="612"/>
      <c r="H40" s="612"/>
      <c r="I40" s="612"/>
      <c r="J40" s="612"/>
      <c r="K40" s="612"/>
      <c r="L40" s="612"/>
      <c r="M40" s="612"/>
      <c r="N40" s="612"/>
    </row>
    <row r="41" spans="1:14" s="583" customFormat="1" ht="12.75">
      <c r="A41" s="606"/>
      <c r="B41" s="606"/>
      <c r="C41" s="607"/>
      <c r="D41" s="608"/>
      <c r="E41" s="608"/>
      <c r="F41" s="608"/>
      <c r="G41" s="608"/>
      <c r="H41" s="608"/>
      <c r="I41" s="608"/>
      <c r="J41" s="608"/>
      <c r="K41" s="608"/>
      <c r="L41" s="608"/>
      <c r="M41" s="608"/>
      <c r="N41" s="608"/>
    </row>
    <row r="42" spans="1:14" s="583" customFormat="1" ht="12.75">
      <c r="A42" s="606"/>
      <c r="B42" s="606"/>
      <c r="C42" s="607"/>
      <c r="D42" s="608"/>
      <c r="E42" s="608"/>
      <c r="F42" s="608"/>
      <c r="G42" s="608"/>
      <c r="H42" s="608"/>
      <c r="I42" s="608"/>
      <c r="J42" s="608"/>
      <c r="K42" s="608"/>
      <c r="L42" s="608"/>
      <c r="M42" s="608"/>
      <c r="N42" s="608"/>
    </row>
    <row r="43" spans="1:14" s="583" customFormat="1" ht="12.75">
      <c r="A43" s="606"/>
      <c r="B43" s="606"/>
      <c r="C43" s="607"/>
      <c r="D43" s="608"/>
      <c r="E43" s="608"/>
      <c r="F43" s="608"/>
      <c r="G43" s="608"/>
      <c r="H43" s="608"/>
      <c r="I43" s="608"/>
      <c r="J43" s="608"/>
      <c r="K43" s="608"/>
      <c r="L43" s="608"/>
      <c r="M43" s="608"/>
      <c r="N43" s="608"/>
    </row>
    <row r="44" spans="1:14" s="583" customFormat="1" ht="12.75">
      <c r="A44" s="606"/>
      <c r="B44" s="606"/>
      <c r="C44" s="607"/>
      <c r="D44" s="608"/>
      <c r="E44" s="608"/>
      <c r="F44" s="608"/>
      <c r="G44" s="608"/>
      <c r="H44" s="608"/>
      <c r="I44" s="608"/>
      <c r="J44" s="608"/>
      <c r="K44" s="608"/>
      <c r="L44" s="608"/>
      <c r="M44" s="608"/>
      <c r="N44" s="608"/>
    </row>
    <row r="45" spans="1:14" s="583" customFormat="1" ht="12.75">
      <c r="A45" s="606"/>
      <c r="B45" s="610"/>
      <c r="C45" s="611"/>
      <c r="D45" s="612"/>
      <c r="E45" s="612"/>
      <c r="F45" s="612"/>
      <c r="G45" s="612"/>
      <c r="H45" s="612"/>
      <c r="I45" s="612"/>
      <c r="J45" s="612"/>
      <c r="K45" s="612"/>
      <c r="L45" s="612"/>
      <c r="M45" s="612"/>
      <c r="N45" s="612"/>
    </row>
    <row r="46" spans="1:14" s="583" customFormat="1" ht="12.75">
      <c r="A46" s="606"/>
      <c r="B46" s="610"/>
      <c r="C46" s="611"/>
      <c r="D46" s="612"/>
      <c r="E46" s="612"/>
      <c r="F46" s="612"/>
      <c r="G46" s="612"/>
      <c r="H46" s="612"/>
      <c r="I46" s="612"/>
      <c r="J46" s="612"/>
      <c r="K46" s="612"/>
      <c r="L46" s="612"/>
      <c r="M46" s="612"/>
      <c r="N46" s="612"/>
    </row>
    <row r="47" spans="1:14" s="583" customFormat="1" ht="15" customHeight="1">
      <c r="A47" s="606"/>
      <c r="B47" s="606"/>
      <c r="C47" s="615"/>
      <c r="D47" s="616"/>
      <c r="E47" s="616"/>
      <c r="F47" s="616"/>
      <c r="G47" s="616"/>
      <c r="H47" s="616"/>
      <c r="I47" s="616"/>
      <c r="J47" s="616"/>
      <c r="K47" s="616"/>
      <c r="L47" s="616"/>
      <c r="M47" s="616"/>
      <c r="N47" s="616"/>
    </row>
    <row r="48" spans="1:14" s="583" customFormat="1" ht="15" customHeight="1">
      <c r="A48" s="606"/>
      <c r="B48" s="606"/>
      <c r="C48" s="615"/>
      <c r="D48" s="616"/>
      <c r="E48" s="616"/>
      <c r="F48" s="616"/>
      <c r="G48" s="616"/>
      <c r="H48" s="616"/>
      <c r="I48" s="616"/>
      <c r="J48" s="616"/>
      <c r="K48" s="616"/>
      <c r="L48" s="616"/>
      <c r="M48" s="616"/>
      <c r="N48" s="616"/>
    </row>
    <row r="49" spans="1:14" s="583" customFormat="1" ht="12.75">
      <c r="A49" s="617"/>
      <c r="B49" s="617"/>
      <c r="C49" s="618"/>
      <c r="D49" s="619"/>
      <c r="E49" s="619"/>
      <c r="F49" s="619"/>
      <c r="G49" s="619"/>
      <c r="H49" s="619"/>
      <c r="I49" s="619"/>
      <c r="J49" s="619"/>
      <c r="K49" s="619"/>
      <c r="L49" s="619"/>
      <c r="M49" s="619"/>
      <c r="N49" s="619"/>
    </row>
    <row r="50" spans="1:14" s="583" customFormat="1" ht="12.75">
      <c r="A50" s="617"/>
      <c r="B50" s="617"/>
      <c r="C50" s="618"/>
      <c r="D50" s="619"/>
      <c r="E50" s="619"/>
      <c r="F50" s="619"/>
      <c r="G50" s="619"/>
      <c r="H50" s="619"/>
      <c r="I50" s="619"/>
      <c r="J50" s="619"/>
      <c r="K50" s="619"/>
      <c r="L50" s="619"/>
      <c r="M50" s="619"/>
      <c r="N50" s="619"/>
    </row>
    <row r="51" spans="1:14" s="583" customFormat="1" ht="12.75">
      <c r="A51" s="617"/>
      <c r="B51" s="617"/>
      <c r="C51" s="618"/>
      <c r="D51" s="619"/>
      <c r="E51" s="619"/>
      <c r="F51" s="619"/>
      <c r="G51" s="619"/>
      <c r="H51" s="619"/>
      <c r="I51" s="619"/>
      <c r="J51" s="619"/>
      <c r="K51" s="619"/>
      <c r="L51" s="619"/>
      <c r="M51" s="619"/>
      <c r="N51" s="619"/>
    </row>
    <row r="52" spans="1:14" s="583" customFormat="1" ht="12.75">
      <c r="A52" s="617"/>
      <c r="B52" s="617"/>
      <c r="C52" s="618"/>
      <c r="D52" s="619"/>
      <c r="E52" s="619"/>
      <c r="F52" s="619"/>
      <c r="G52" s="619"/>
      <c r="H52" s="619"/>
      <c r="I52" s="619"/>
      <c r="J52" s="619"/>
      <c r="K52" s="619"/>
      <c r="L52" s="619"/>
      <c r="M52" s="619"/>
      <c r="N52" s="619"/>
    </row>
    <row r="53" spans="1:14" s="583" customFormat="1" ht="12.75">
      <c r="A53" s="620"/>
      <c r="B53" s="620"/>
      <c r="C53" s="618"/>
      <c r="D53" s="621"/>
      <c r="E53" s="621"/>
      <c r="F53" s="621"/>
      <c r="G53" s="621"/>
      <c r="H53" s="621"/>
      <c r="I53" s="621"/>
      <c r="J53" s="621"/>
      <c r="K53" s="621"/>
      <c r="L53" s="621"/>
      <c r="M53" s="621"/>
      <c r="N53" s="621"/>
    </row>
    <row r="54" spans="1:14" s="583" customFormat="1" ht="12.75">
      <c r="A54" s="620"/>
      <c r="B54" s="620"/>
      <c r="C54" s="618"/>
      <c r="D54" s="621"/>
      <c r="E54" s="621"/>
      <c r="F54" s="621"/>
      <c r="G54" s="621"/>
      <c r="H54" s="621"/>
      <c r="I54" s="621"/>
      <c r="J54" s="621"/>
      <c r="K54" s="621"/>
      <c r="L54" s="621"/>
      <c r="M54" s="621"/>
      <c r="N54" s="621"/>
    </row>
    <row r="55" spans="1:14" s="583" customFormat="1" ht="12.75">
      <c r="A55" s="620"/>
      <c r="B55" s="620"/>
      <c r="C55" s="618"/>
      <c r="D55" s="621"/>
      <c r="E55" s="621"/>
      <c r="F55" s="621"/>
      <c r="G55" s="621"/>
      <c r="H55" s="621"/>
      <c r="I55" s="621"/>
      <c r="J55" s="621"/>
      <c r="K55" s="621"/>
      <c r="L55" s="621"/>
      <c r="M55" s="621"/>
      <c r="N55" s="621"/>
    </row>
    <row r="56" spans="1:14" s="583" customFormat="1" ht="12.75">
      <c r="A56" s="620"/>
      <c r="B56" s="620"/>
      <c r="C56" s="618"/>
      <c r="D56" s="621"/>
      <c r="E56" s="621"/>
      <c r="F56" s="621"/>
      <c r="G56" s="621"/>
      <c r="H56" s="621"/>
      <c r="I56" s="621"/>
      <c r="J56" s="621"/>
      <c r="K56" s="621"/>
      <c r="L56" s="621"/>
      <c r="M56" s="621"/>
      <c r="N56" s="621"/>
    </row>
    <row r="57" spans="1:14" s="583" customFormat="1" ht="12.75">
      <c r="A57" s="620"/>
      <c r="B57" s="620"/>
      <c r="C57" s="618"/>
      <c r="D57" s="621"/>
      <c r="E57" s="621"/>
      <c r="F57" s="621"/>
      <c r="G57" s="621"/>
      <c r="H57" s="621"/>
      <c r="I57" s="621"/>
      <c r="J57" s="621"/>
      <c r="K57" s="621"/>
      <c r="L57" s="621"/>
      <c r="M57" s="621"/>
      <c r="N57" s="621"/>
    </row>
    <row r="58" spans="1:14" s="583" customFormat="1" ht="12.75">
      <c r="A58" s="620"/>
      <c r="B58" s="620"/>
      <c r="C58" s="621"/>
      <c r="D58" s="621"/>
      <c r="E58" s="621"/>
      <c r="F58" s="621"/>
      <c r="G58" s="621"/>
      <c r="H58" s="621"/>
      <c r="I58" s="621"/>
      <c r="J58" s="621"/>
      <c r="K58" s="621"/>
      <c r="L58" s="621"/>
      <c r="M58" s="621"/>
      <c r="N58" s="621"/>
    </row>
    <row r="59" spans="1:14" s="583" customFormat="1" ht="12.75">
      <c r="A59" s="620"/>
      <c r="B59" s="620"/>
      <c r="C59" s="621"/>
      <c r="D59" s="621"/>
      <c r="E59" s="621"/>
      <c r="F59" s="621"/>
      <c r="G59" s="621"/>
      <c r="H59" s="621"/>
      <c r="I59" s="621"/>
      <c r="J59" s="621"/>
      <c r="K59" s="621"/>
      <c r="L59" s="621"/>
      <c r="M59" s="621"/>
      <c r="N59" s="621"/>
    </row>
    <row r="60" spans="1:14" s="583" customFormat="1" ht="12.75">
      <c r="A60" s="620"/>
      <c r="B60" s="620"/>
      <c r="C60" s="621"/>
      <c r="D60" s="621"/>
      <c r="E60" s="621"/>
      <c r="F60" s="621"/>
      <c r="G60" s="621"/>
      <c r="H60" s="621"/>
      <c r="I60" s="621"/>
      <c r="J60" s="621"/>
      <c r="K60" s="621"/>
      <c r="L60" s="621"/>
      <c r="M60" s="621"/>
      <c r="N60" s="621"/>
    </row>
    <row r="61" spans="1:14" s="583" customFormat="1" ht="12.75">
      <c r="A61" s="620"/>
      <c r="B61" s="620"/>
      <c r="C61" s="621"/>
      <c r="D61" s="621"/>
      <c r="E61" s="621"/>
      <c r="F61" s="621"/>
      <c r="G61" s="621"/>
      <c r="H61" s="621"/>
      <c r="I61" s="621"/>
      <c r="J61" s="621"/>
      <c r="K61" s="621"/>
      <c r="L61" s="621"/>
      <c r="M61" s="621"/>
      <c r="N61" s="621"/>
    </row>
    <row r="62" spans="1:14" s="583" customFormat="1" ht="12.75">
      <c r="A62" s="620"/>
      <c r="B62" s="620"/>
      <c r="C62" s="621"/>
      <c r="D62" s="621"/>
      <c r="E62" s="621"/>
      <c r="F62" s="621"/>
      <c r="G62" s="621"/>
      <c r="H62" s="621"/>
      <c r="I62" s="621"/>
      <c r="J62" s="621"/>
      <c r="K62" s="621"/>
      <c r="L62" s="621"/>
      <c r="M62" s="621"/>
      <c r="N62" s="621"/>
    </row>
    <row r="63" spans="1:2" s="583" customFormat="1" ht="12.75">
      <c r="A63" s="622"/>
      <c r="B63" s="622"/>
    </row>
    <row r="64" spans="1:2" s="583" customFormat="1" ht="12.75">
      <c r="A64" s="622"/>
      <c r="B64" s="622"/>
    </row>
    <row r="65" spans="1:2" s="583" customFormat="1" ht="12.75">
      <c r="A65" s="622"/>
      <c r="B65" s="622"/>
    </row>
    <row r="66" spans="1:2" s="583" customFormat="1" ht="12.75">
      <c r="A66" s="622"/>
      <c r="B66" s="622"/>
    </row>
    <row r="67" spans="1:2" s="583" customFormat="1" ht="12.75">
      <c r="A67" s="622"/>
      <c r="B67" s="622"/>
    </row>
    <row r="68" spans="1:2" s="583" customFormat="1" ht="12.75">
      <c r="A68" s="622"/>
      <c r="B68" s="622"/>
    </row>
    <row r="69" spans="1:2" s="583" customFormat="1" ht="12.75">
      <c r="A69" s="622"/>
      <c r="B69" s="622"/>
    </row>
    <row r="70" spans="1:2" s="583" customFormat="1" ht="12.75">
      <c r="A70" s="622"/>
      <c r="B70" s="622"/>
    </row>
    <row r="71" spans="1:2" s="583" customFormat="1" ht="12.75">
      <c r="A71" s="622"/>
      <c r="B71" s="622"/>
    </row>
    <row r="72" spans="1:2" s="583" customFormat="1" ht="12.75">
      <c r="A72" s="622"/>
      <c r="B72" s="622"/>
    </row>
    <row r="73" spans="1:2" s="583" customFormat="1" ht="12.75">
      <c r="A73" s="622"/>
      <c r="B73" s="622"/>
    </row>
    <row r="74" spans="1:2" s="583" customFormat="1" ht="12.75">
      <c r="A74" s="622"/>
      <c r="B74" s="622"/>
    </row>
    <row r="75" spans="1:2" s="583" customFormat="1" ht="12.75">
      <c r="A75" s="622"/>
      <c r="B75" s="622"/>
    </row>
    <row r="76" spans="1:2" s="583" customFormat="1" ht="12.75">
      <c r="A76" s="622"/>
      <c r="B76" s="622"/>
    </row>
    <row r="77" spans="1:2" s="583" customFormat="1" ht="12.75">
      <c r="A77" s="622"/>
      <c r="B77" s="622"/>
    </row>
    <row r="78" spans="1:2" s="583" customFormat="1" ht="12.75">
      <c r="A78" s="622"/>
      <c r="B78" s="622"/>
    </row>
    <row r="79" spans="1:2" s="583" customFormat="1" ht="12.75">
      <c r="A79" s="622"/>
      <c r="B79" s="622"/>
    </row>
    <row r="80" spans="1:2" s="583" customFormat="1" ht="12.75">
      <c r="A80" s="622"/>
      <c r="B80" s="622"/>
    </row>
    <row r="81" spans="1:2" s="583" customFormat="1" ht="12.75">
      <c r="A81" s="622"/>
      <c r="B81" s="622"/>
    </row>
    <row r="82" spans="1:2" s="583" customFormat="1" ht="12.75">
      <c r="A82" s="622"/>
      <c r="B82" s="622"/>
    </row>
    <row r="83" spans="1:2" s="583" customFormat="1" ht="12.75">
      <c r="A83" s="622"/>
      <c r="B83" s="622"/>
    </row>
    <row r="84" spans="1:2" s="583" customFormat="1" ht="12.75">
      <c r="A84" s="622"/>
      <c r="B84" s="622"/>
    </row>
    <row r="85" spans="1:2" s="583" customFormat="1" ht="12.75">
      <c r="A85" s="622"/>
      <c r="B85" s="622"/>
    </row>
    <row r="86" spans="1:2" s="583" customFormat="1" ht="12.75">
      <c r="A86" s="622"/>
      <c r="B86" s="622"/>
    </row>
    <row r="87" spans="1:2" s="583" customFormat="1" ht="12.75">
      <c r="A87" s="622"/>
      <c r="B87" s="622"/>
    </row>
    <row r="88" spans="1:2" s="583" customFormat="1" ht="12.75">
      <c r="A88" s="622"/>
      <c r="B88" s="622"/>
    </row>
    <row r="89" spans="1:2" s="583" customFormat="1" ht="12.75">
      <c r="A89" s="622"/>
      <c r="B89" s="622"/>
    </row>
    <row r="90" spans="1:2" s="583" customFormat="1" ht="12.75">
      <c r="A90" s="622"/>
      <c r="B90" s="622"/>
    </row>
    <row r="91" spans="1:2" s="583" customFormat="1" ht="12.75">
      <c r="A91" s="622"/>
      <c r="B91" s="622"/>
    </row>
    <row r="92" spans="1:2" s="583" customFormat="1" ht="12.75">
      <c r="A92" s="622"/>
      <c r="B92" s="622"/>
    </row>
    <row r="93" spans="1:2" s="583" customFormat="1" ht="12.75">
      <c r="A93" s="622"/>
      <c r="B93" s="622"/>
    </row>
    <row r="94" spans="1:2" s="583" customFormat="1" ht="12.75">
      <c r="A94" s="622"/>
      <c r="B94" s="622"/>
    </row>
    <row r="95" spans="1:2" s="583" customFormat="1" ht="12.75">
      <c r="A95" s="622"/>
      <c r="B95" s="622"/>
    </row>
    <row r="96" spans="1:2" s="583" customFormat="1" ht="12.75">
      <c r="A96" s="622"/>
      <c r="B96" s="622"/>
    </row>
    <row r="97" spans="1:2" s="583" customFormat="1" ht="12.75">
      <c r="A97" s="622"/>
      <c r="B97" s="622"/>
    </row>
    <row r="98" spans="1:2" s="583" customFormat="1" ht="12.75">
      <c r="A98" s="622"/>
      <c r="B98" s="622"/>
    </row>
    <row r="99" spans="1:2" s="583" customFormat="1" ht="12.75">
      <c r="A99" s="622"/>
      <c r="B99" s="622"/>
    </row>
    <row r="100" spans="1:2" s="583" customFormat="1" ht="12.75">
      <c r="A100" s="622"/>
      <c r="B100" s="622"/>
    </row>
    <row r="101" spans="1:2" s="583" customFormat="1" ht="12.75">
      <c r="A101" s="622"/>
      <c r="B101" s="622"/>
    </row>
    <row r="102" spans="1:2" s="583" customFormat="1" ht="12.75">
      <c r="A102" s="622"/>
      <c r="B102" s="622"/>
    </row>
    <row r="103" spans="1:2" s="583" customFormat="1" ht="12.75">
      <c r="A103" s="622"/>
      <c r="B103" s="622"/>
    </row>
    <row r="104" spans="1:2" s="583" customFormat="1" ht="12.75">
      <c r="A104" s="622"/>
      <c r="B104" s="622"/>
    </row>
    <row r="105" spans="1:2" s="583" customFormat="1" ht="12.75">
      <c r="A105" s="622"/>
      <c r="B105" s="622"/>
    </row>
    <row r="106" spans="1:2" s="583" customFormat="1" ht="12.75">
      <c r="A106" s="622"/>
      <c r="B106" s="622"/>
    </row>
    <row r="107" spans="1:2" s="583" customFormat="1" ht="12.75">
      <c r="A107" s="622"/>
      <c r="B107" s="622"/>
    </row>
    <row r="108" spans="1:2" s="583" customFormat="1" ht="12.75">
      <c r="A108" s="622"/>
      <c r="B108" s="622"/>
    </row>
    <row r="109" spans="1:2" s="583" customFormat="1" ht="12.75">
      <c r="A109" s="622"/>
      <c r="B109" s="622"/>
    </row>
    <row r="110" spans="1:2" s="583" customFormat="1" ht="12.75">
      <c r="A110" s="622"/>
      <c r="B110" s="622"/>
    </row>
    <row r="111" spans="1:2" s="583" customFormat="1" ht="12.75">
      <c r="A111" s="622"/>
      <c r="B111" s="622"/>
    </row>
    <row r="112" spans="1:2" s="583" customFormat="1" ht="12.75">
      <c r="A112" s="622"/>
      <c r="B112" s="622"/>
    </row>
    <row r="113" spans="1:2" s="583" customFormat="1" ht="12.75">
      <c r="A113" s="622"/>
      <c r="B113" s="622"/>
    </row>
    <row r="114" spans="1:2" s="583" customFormat="1" ht="12.75">
      <c r="A114" s="622"/>
      <c r="B114" s="622"/>
    </row>
    <row r="115" spans="1:2" s="583" customFormat="1" ht="12.75">
      <c r="A115" s="622"/>
      <c r="B115" s="622"/>
    </row>
    <row r="116" spans="1:2" s="583" customFormat="1" ht="12.75">
      <c r="A116" s="622"/>
      <c r="B116" s="622"/>
    </row>
    <row r="117" spans="1:2" s="583" customFormat="1" ht="12.75">
      <c r="A117" s="622"/>
      <c r="B117" s="622"/>
    </row>
    <row r="118" spans="1:2" s="583" customFormat="1" ht="12.75">
      <c r="A118" s="622"/>
      <c r="B118" s="622"/>
    </row>
    <row r="119" spans="1:2" s="583" customFormat="1" ht="12.75">
      <c r="A119" s="622"/>
      <c r="B119" s="622"/>
    </row>
    <row r="120" spans="1:2" s="583" customFormat="1" ht="12.75">
      <c r="A120" s="622"/>
      <c r="B120" s="622"/>
    </row>
    <row r="121" spans="1:2" s="583" customFormat="1" ht="12.75">
      <c r="A121" s="622"/>
      <c r="B121" s="622"/>
    </row>
    <row r="122" spans="1:2" s="583" customFormat="1" ht="12.75">
      <c r="A122" s="622"/>
      <c r="B122" s="622"/>
    </row>
    <row r="123" spans="1:2" s="583" customFormat="1" ht="12.75">
      <c r="A123" s="622"/>
      <c r="B123" s="622"/>
    </row>
    <row r="124" spans="1:2" s="583" customFormat="1" ht="12.75">
      <c r="A124" s="622"/>
      <c r="B124" s="622"/>
    </row>
    <row r="125" spans="1:2" s="583" customFormat="1" ht="12.75">
      <c r="A125" s="622"/>
      <c r="B125" s="622"/>
    </row>
    <row r="126" spans="1:2" s="583" customFormat="1" ht="12.75">
      <c r="A126" s="622"/>
      <c r="B126" s="622"/>
    </row>
    <row r="127" spans="1:2" s="583" customFormat="1" ht="12.75">
      <c r="A127" s="622"/>
      <c r="B127" s="622"/>
    </row>
    <row r="128" spans="1:2" s="583" customFormat="1" ht="12.75">
      <c r="A128" s="622"/>
      <c r="B128" s="622"/>
    </row>
    <row r="129" spans="1:2" s="583" customFormat="1" ht="12.75">
      <c r="A129" s="622"/>
      <c r="B129" s="622"/>
    </row>
    <row r="130" spans="1:2" s="583" customFormat="1" ht="12.75">
      <c r="A130" s="622"/>
      <c r="B130" s="622"/>
    </row>
    <row r="131" spans="1:2" s="583" customFormat="1" ht="12.75">
      <c r="A131" s="622"/>
      <c r="B131" s="622"/>
    </row>
    <row r="132" spans="1:2" s="583" customFormat="1" ht="12.75">
      <c r="A132" s="622"/>
      <c r="B132" s="622"/>
    </row>
    <row r="133" spans="1:2" s="583" customFormat="1" ht="12.75">
      <c r="A133" s="622"/>
      <c r="B133" s="622"/>
    </row>
    <row r="134" spans="1:2" s="583" customFormat="1" ht="12.75">
      <c r="A134" s="622"/>
      <c r="B134" s="622"/>
    </row>
    <row r="135" spans="1:2" s="583" customFormat="1" ht="12.75">
      <c r="A135" s="622"/>
      <c r="B135" s="622"/>
    </row>
    <row r="136" spans="1:2" s="583" customFormat="1" ht="12.75">
      <c r="A136" s="622"/>
      <c r="B136" s="622"/>
    </row>
  </sheetData>
  <sheetProtection selectLockedCells="1" selectUnlockedCells="1"/>
  <mergeCells count="29">
    <mergeCell ref="N15:N16"/>
    <mergeCell ref="A23:A24"/>
    <mergeCell ref="B23:B24"/>
    <mergeCell ref="J15:J16"/>
    <mergeCell ref="K15:K16"/>
    <mergeCell ref="L15:L16"/>
    <mergeCell ref="M15:M16"/>
    <mergeCell ref="M2:M3"/>
    <mergeCell ref="N2:N3"/>
    <mergeCell ref="D14:I14"/>
    <mergeCell ref="C15:C16"/>
    <mergeCell ref="D15:D16"/>
    <mergeCell ref="E15:E16"/>
    <mergeCell ref="F15:F16"/>
    <mergeCell ref="G15:G16"/>
    <mergeCell ref="H15:H16"/>
    <mergeCell ref="I15:I16"/>
    <mergeCell ref="I2:I3"/>
    <mergeCell ref="J2:J3"/>
    <mergeCell ref="K2:K3"/>
    <mergeCell ref="L2:L3"/>
    <mergeCell ref="E2:E3"/>
    <mergeCell ref="F2:F3"/>
    <mergeCell ref="G2:G3"/>
    <mergeCell ref="H2:H3"/>
    <mergeCell ref="A2:A3"/>
    <mergeCell ref="B2:B3"/>
    <mergeCell ref="C2:C3"/>
    <mergeCell ref="D2:D3"/>
  </mergeCells>
  <printOptions horizontalCentered="1" verticalCentered="1"/>
  <pageMargins left="0.2361111111111111" right="0.31527777777777777" top="1.0236111111111112" bottom="0.7479166666666667" header="0.43333333333333335" footer="0.5118055555555555"/>
  <pageSetup horizontalDpi="300" verticalDpi="300" orientation="landscape" paperSize="9" r:id="rId1"/>
  <headerFooter alignWithMargins="0">
    <oddHeader>&amp;C&amp;"Times New Roman,Félkövér"&amp;8Letenye Város Önkormányzat által irányított költségvetési szervek 2013.évi bevételi előirányzatai&amp;R&amp;"Times New Roman,Félkövér"&amp;8 5.sz. melléklet
Adatok : e F&amp;"Book Antiqua,Félkövér"&amp;10t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C29">
      <selection activeCell="M28" sqref="M28"/>
    </sheetView>
  </sheetViews>
  <sheetFormatPr defaultColWidth="9.140625" defaultRowHeight="12.75"/>
  <cols>
    <col min="1" max="2" width="0" style="554" hidden="1" customWidth="1"/>
    <col min="3" max="3" width="27.00390625" style="555" customWidth="1"/>
    <col min="4" max="4" width="8.28125" style="555" customWidth="1"/>
    <col min="5" max="5" width="10.421875" style="555" customWidth="1"/>
    <col min="6" max="6" width="9.00390625" style="555" customWidth="1"/>
    <col min="7" max="7" width="7.57421875" style="555" customWidth="1"/>
    <col min="8" max="8" width="7.8515625" style="555" customWidth="1"/>
    <col min="9" max="9" width="9.7109375" style="555" customWidth="1"/>
    <col min="10" max="10" width="9.8515625" style="555" customWidth="1"/>
    <col min="11" max="12" width="9.140625" style="555" customWidth="1"/>
    <col min="13" max="13" width="7.8515625" style="555" customWidth="1"/>
    <col min="14" max="14" width="9.28125" style="555" customWidth="1"/>
    <col min="15" max="15" width="7.7109375" style="555" customWidth="1"/>
    <col min="16" max="16" width="11.57421875" style="555" customWidth="1"/>
    <col min="17" max="16384" width="9.140625" style="555" customWidth="1"/>
  </cols>
  <sheetData>
    <row r="1" spans="1:19" ht="44.25" customHeight="1">
      <c r="A1" s="1734" t="s">
        <v>1093</v>
      </c>
      <c r="B1" s="1734" t="s">
        <v>1094</v>
      </c>
      <c r="C1" s="1741" t="s">
        <v>1095</v>
      </c>
      <c r="D1" s="1724" t="s">
        <v>1111</v>
      </c>
      <c r="E1" s="1724" t="s">
        <v>1112</v>
      </c>
      <c r="F1" s="1724" t="s">
        <v>1113</v>
      </c>
      <c r="G1" s="1725" t="s">
        <v>1114</v>
      </c>
      <c r="H1" s="1725"/>
      <c r="I1" s="1725" t="s">
        <v>1115</v>
      </c>
      <c r="J1" s="1725"/>
      <c r="K1" s="1726" t="s">
        <v>774</v>
      </c>
      <c r="L1" s="1726" t="s">
        <v>814</v>
      </c>
      <c r="M1" s="1724" t="s">
        <v>764</v>
      </c>
      <c r="N1" s="1724" t="s">
        <v>1116</v>
      </c>
      <c r="O1" s="1741" t="s">
        <v>1117</v>
      </c>
      <c r="P1" s="1724" t="s">
        <v>1118</v>
      </c>
      <c r="Q1" s="565"/>
      <c r="R1" s="565"/>
      <c r="S1" s="565"/>
    </row>
    <row r="2" spans="1:19" ht="38.25" customHeight="1">
      <c r="A2" s="1734"/>
      <c r="B2" s="1734"/>
      <c r="C2" s="1741"/>
      <c r="D2" s="1724"/>
      <c r="E2" s="1724"/>
      <c r="F2" s="1724"/>
      <c r="G2" s="623" t="s">
        <v>1119</v>
      </c>
      <c r="H2" s="623" t="s">
        <v>1120</v>
      </c>
      <c r="I2" s="623" t="s">
        <v>1119</v>
      </c>
      <c r="J2" s="623" t="s">
        <v>1120</v>
      </c>
      <c r="K2" s="1726"/>
      <c r="L2" s="1726"/>
      <c r="M2" s="1724"/>
      <c r="N2" s="1724"/>
      <c r="O2" s="1741"/>
      <c r="P2" s="1724"/>
      <c r="Q2" s="565"/>
      <c r="R2" s="565"/>
      <c r="S2" s="565"/>
    </row>
    <row r="3" spans="1:19" ht="27" customHeight="1">
      <c r="A3" s="566"/>
      <c r="B3" s="567"/>
      <c r="C3" s="624" t="s">
        <v>1104</v>
      </c>
      <c r="D3" s="625">
        <v>13744</v>
      </c>
      <c r="E3" s="571">
        <v>3662</v>
      </c>
      <c r="F3" s="571">
        <v>2932</v>
      </c>
      <c r="G3" s="626"/>
      <c r="H3" s="626"/>
      <c r="I3" s="626"/>
      <c r="J3" s="626"/>
      <c r="K3" s="571"/>
      <c r="L3" s="571"/>
      <c r="M3" s="571"/>
      <c r="N3" s="627"/>
      <c r="O3" s="628"/>
      <c r="P3" s="628">
        <f aca="true" t="shared" si="0" ref="P3:P9">SUM(D3:N3)</f>
        <v>20338</v>
      </c>
      <c r="Q3" s="565"/>
      <c r="R3" s="565"/>
      <c r="S3" s="565"/>
    </row>
    <row r="4" spans="1:16" s="583" customFormat="1" ht="26.25" customHeight="1" hidden="1">
      <c r="A4" s="576"/>
      <c r="B4" s="577"/>
      <c r="C4" s="584" t="s">
        <v>1105</v>
      </c>
      <c r="D4" s="588"/>
      <c r="E4" s="589"/>
      <c r="F4" s="589"/>
      <c r="G4" s="589"/>
      <c r="H4" s="589"/>
      <c r="I4" s="589"/>
      <c r="J4" s="589"/>
      <c r="K4" s="589"/>
      <c r="L4" s="589"/>
      <c r="M4" s="589"/>
      <c r="N4" s="629"/>
      <c r="O4" s="630"/>
      <c r="P4" s="631">
        <f t="shared" si="0"/>
        <v>0</v>
      </c>
    </row>
    <row r="5" spans="1:16" s="583" customFormat="1" ht="26.25" customHeight="1">
      <c r="A5" s="576"/>
      <c r="B5" s="577"/>
      <c r="C5" s="584" t="s">
        <v>1106</v>
      </c>
      <c r="D5" s="588">
        <v>50027</v>
      </c>
      <c r="E5" s="589">
        <v>13674</v>
      </c>
      <c r="F5" s="589">
        <v>28048</v>
      </c>
      <c r="G5" s="589"/>
      <c r="H5" s="589"/>
      <c r="I5" s="589"/>
      <c r="J5" s="589"/>
      <c r="K5" s="589"/>
      <c r="L5" s="589">
        <v>2540</v>
      </c>
      <c r="M5" s="589"/>
      <c r="N5" s="629"/>
      <c r="O5" s="630"/>
      <c r="P5" s="631">
        <v>94289</v>
      </c>
    </row>
    <row r="6" spans="1:16" s="583" customFormat="1" ht="26.25" customHeight="1">
      <c r="A6" s="586"/>
      <c r="B6" s="577"/>
      <c r="C6" s="632" t="s">
        <v>1107</v>
      </c>
      <c r="D6" s="588">
        <v>43445</v>
      </c>
      <c r="E6" s="589">
        <v>11764</v>
      </c>
      <c r="F6" s="589">
        <v>17576</v>
      </c>
      <c r="G6" s="589"/>
      <c r="H6" s="589"/>
      <c r="I6" s="589"/>
      <c r="J6" s="589"/>
      <c r="K6" s="589"/>
      <c r="L6" s="589"/>
      <c r="M6" s="589"/>
      <c r="N6" s="629"/>
      <c r="O6" s="630"/>
      <c r="P6" s="631">
        <f t="shared" si="0"/>
        <v>72785</v>
      </c>
    </row>
    <row r="7" spans="1:16" s="583" customFormat="1" ht="24" customHeight="1" hidden="1">
      <c r="A7" s="586"/>
      <c r="B7" s="577"/>
      <c r="C7" s="632" t="s">
        <v>1121</v>
      </c>
      <c r="D7" s="588"/>
      <c r="E7" s="589"/>
      <c r="F7" s="589"/>
      <c r="G7" s="589"/>
      <c r="H7" s="589"/>
      <c r="I7" s="589"/>
      <c r="J7" s="589"/>
      <c r="K7" s="589"/>
      <c r="L7" s="589"/>
      <c r="M7" s="589"/>
      <c r="N7" s="629"/>
      <c r="O7" s="630"/>
      <c r="P7" s="631">
        <f t="shared" si="0"/>
        <v>0</v>
      </c>
    </row>
    <row r="8" spans="1:16" s="583" customFormat="1" ht="16.5" customHeight="1">
      <c r="A8" s="586"/>
      <c r="B8" s="577"/>
      <c r="C8" s="632" t="s">
        <v>1109</v>
      </c>
      <c r="D8" s="588">
        <v>25934</v>
      </c>
      <c r="E8" s="589">
        <v>7011</v>
      </c>
      <c r="F8" s="589">
        <v>28226</v>
      </c>
      <c r="G8" s="589"/>
      <c r="H8" s="589"/>
      <c r="I8" s="589"/>
      <c r="J8" s="589"/>
      <c r="K8" s="589"/>
      <c r="L8" s="589">
        <v>575</v>
      </c>
      <c r="M8" s="589">
        <v>2410</v>
      </c>
      <c r="N8" s="629"/>
      <c r="O8" s="630">
        <v>0</v>
      </c>
      <c r="P8" s="631">
        <f t="shared" si="0"/>
        <v>64156</v>
      </c>
    </row>
    <row r="9" spans="1:16" s="583" customFormat="1" ht="16.5" customHeight="1">
      <c r="A9" s="586"/>
      <c r="B9" s="577"/>
      <c r="C9" s="633"/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629"/>
      <c r="O9" s="630"/>
      <c r="P9" s="631">
        <f t="shared" si="0"/>
        <v>0</v>
      </c>
    </row>
    <row r="10" spans="1:16" s="583" customFormat="1" ht="16.5" customHeight="1">
      <c r="A10" s="634"/>
      <c r="B10" s="635"/>
      <c r="C10" s="636"/>
      <c r="D10" s="596"/>
      <c r="E10" s="597"/>
      <c r="F10" s="597"/>
      <c r="G10" s="597"/>
      <c r="H10" s="597"/>
      <c r="I10" s="597"/>
      <c r="J10" s="597"/>
      <c r="K10" s="597"/>
      <c r="L10" s="597"/>
      <c r="M10" s="637"/>
      <c r="N10" s="638"/>
      <c r="O10" s="639"/>
      <c r="P10" s="640"/>
    </row>
    <row r="11" spans="1:16" s="583" customFormat="1" ht="16.5" customHeight="1">
      <c r="A11" s="600"/>
      <c r="B11" s="601"/>
      <c r="C11" s="641" t="s">
        <v>1122</v>
      </c>
      <c r="D11" s="642">
        <f aca="true" t="shared" si="1" ref="D11:P11">SUM(D3:D10)</f>
        <v>133150</v>
      </c>
      <c r="E11" s="642">
        <f t="shared" si="1"/>
        <v>36111</v>
      </c>
      <c r="F11" s="642">
        <f t="shared" si="1"/>
        <v>76782</v>
      </c>
      <c r="G11" s="642">
        <f t="shared" si="1"/>
        <v>0</v>
      </c>
      <c r="H11" s="642">
        <f t="shared" si="1"/>
        <v>0</v>
      </c>
      <c r="I11" s="642">
        <f t="shared" si="1"/>
        <v>0</v>
      </c>
      <c r="J11" s="642">
        <f t="shared" si="1"/>
        <v>0</v>
      </c>
      <c r="K11" s="642">
        <f t="shared" si="1"/>
        <v>0</v>
      </c>
      <c r="L11" s="642">
        <f t="shared" si="1"/>
        <v>3115</v>
      </c>
      <c r="M11" s="642">
        <f t="shared" si="1"/>
        <v>2410</v>
      </c>
      <c r="N11" s="642">
        <f t="shared" si="1"/>
        <v>0</v>
      </c>
      <c r="O11" s="643"/>
      <c r="P11" s="644">
        <f t="shared" si="1"/>
        <v>251568</v>
      </c>
    </row>
    <row r="12" spans="1:16" s="583" customFormat="1" ht="9.75" customHeight="1">
      <c r="A12" s="606"/>
      <c r="B12" s="606"/>
      <c r="C12" s="645"/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08"/>
    </row>
    <row r="13" spans="1:12" s="583" customFormat="1" ht="25.5" customHeight="1">
      <c r="A13" s="622"/>
      <c r="B13" s="622"/>
      <c r="F13" s="1727" t="s">
        <v>1008</v>
      </c>
      <c r="G13" s="1727"/>
      <c r="H13" s="1727"/>
      <c r="I13" s="1727"/>
      <c r="J13" s="1727"/>
      <c r="K13" s="1727"/>
      <c r="L13" s="1727"/>
    </row>
    <row r="14" spans="1:16" s="583" customFormat="1" ht="21.75" customHeight="1">
      <c r="A14" s="622"/>
      <c r="B14" s="622"/>
      <c r="C14" s="1741" t="s">
        <v>1095</v>
      </c>
      <c r="D14" s="1724" t="s">
        <v>1111</v>
      </c>
      <c r="E14" s="1724" t="s">
        <v>1112</v>
      </c>
      <c r="F14" s="1724" t="s">
        <v>1113</v>
      </c>
      <c r="G14" s="1725" t="s">
        <v>1114</v>
      </c>
      <c r="H14" s="1725"/>
      <c r="I14" s="1725" t="s">
        <v>1115</v>
      </c>
      <c r="J14" s="1725"/>
      <c r="K14" s="1726" t="s">
        <v>774</v>
      </c>
      <c r="L14" s="1726" t="s">
        <v>814</v>
      </c>
      <c r="M14" s="1724" t="s">
        <v>764</v>
      </c>
      <c r="N14" s="1724" t="s">
        <v>1116</v>
      </c>
      <c r="O14" s="1741" t="s">
        <v>1117</v>
      </c>
      <c r="P14" s="1724" t="s">
        <v>1118</v>
      </c>
    </row>
    <row r="15" spans="1:16" s="583" customFormat="1" ht="30" customHeight="1">
      <c r="A15" s="622"/>
      <c r="B15" s="622"/>
      <c r="C15" s="1741"/>
      <c r="D15" s="1724"/>
      <c r="E15" s="1724"/>
      <c r="F15" s="1724"/>
      <c r="G15" s="623" t="s">
        <v>1119</v>
      </c>
      <c r="H15" s="623" t="s">
        <v>1120</v>
      </c>
      <c r="I15" s="623" t="s">
        <v>1119</v>
      </c>
      <c r="J15" s="623" t="s">
        <v>1120</v>
      </c>
      <c r="K15" s="1726"/>
      <c r="L15" s="1726"/>
      <c r="M15" s="1724"/>
      <c r="N15" s="1724"/>
      <c r="O15" s="1741"/>
      <c r="P15" s="1724"/>
    </row>
    <row r="16" spans="1:16" s="583" customFormat="1" ht="25.5">
      <c r="A16" s="622"/>
      <c r="B16" s="622"/>
      <c r="C16" s="624" t="s">
        <v>1104</v>
      </c>
      <c r="D16" s="625">
        <v>13743</v>
      </c>
      <c r="E16" s="571">
        <v>3662</v>
      </c>
      <c r="F16" s="571">
        <v>3240</v>
      </c>
      <c r="G16" s="626"/>
      <c r="H16" s="626"/>
      <c r="I16" s="626"/>
      <c r="J16" s="626"/>
      <c r="K16" s="571"/>
      <c r="L16" s="571"/>
      <c r="M16" s="571"/>
      <c r="N16" s="627"/>
      <c r="O16" s="628">
        <v>-307</v>
      </c>
      <c r="P16" s="628">
        <v>20338</v>
      </c>
    </row>
    <row r="17" spans="1:16" s="583" customFormat="1" ht="22.5" customHeight="1">
      <c r="A17" s="622"/>
      <c r="B17" s="622"/>
      <c r="C17" s="584" t="s">
        <v>1106</v>
      </c>
      <c r="D17" s="588">
        <v>32479</v>
      </c>
      <c r="E17" s="589">
        <v>7871</v>
      </c>
      <c r="F17" s="589">
        <v>10982</v>
      </c>
      <c r="G17" s="589"/>
      <c r="H17" s="589"/>
      <c r="I17" s="589"/>
      <c r="J17" s="589"/>
      <c r="K17" s="589"/>
      <c r="L17" s="589"/>
      <c r="M17" s="589"/>
      <c r="N17" s="629"/>
      <c r="O17" s="630">
        <v>-10606</v>
      </c>
      <c r="P17" s="631">
        <v>40726</v>
      </c>
    </row>
    <row r="18" spans="3:16" ht="12.75">
      <c r="C18" s="632" t="s">
        <v>1107</v>
      </c>
      <c r="D18" s="588">
        <v>31951</v>
      </c>
      <c r="E18" s="589">
        <v>7847</v>
      </c>
      <c r="F18" s="589">
        <v>11172</v>
      </c>
      <c r="G18" s="589"/>
      <c r="H18" s="589"/>
      <c r="I18" s="589"/>
      <c r="J18" s="589"/>
      <c r="K18" s="589"/>
      <c r="L18" s="589"/>
      <c r="M18" s="589"/>
      <c r="N18" s="629"/>
      <c r="O18" s="630">
        <v>-5444</v>
      </c>
      <c r="P18" s="631">
        <v>45526</v>
      </c>
    </row>
    <row r="19" spans="3:16" ht="12.75">
      <c r="C19" s="632"/>
      <c r="D19" s="588"/>
      <c r="E19" s="589"/>
      <c r="F19" s="589"/>
      <c r="G19" s="589"/>
      <c r="H19" s="589"/>
      <c r="I19" s="589"/>
      <c r="J19" s="589"/>
      <c r="K19" s="589"/>
      <c r="L19" s="589"/>
      <c r="M19" s="589"/>
      <c r="N19" s="629"/>
      <c r="O19" s="630"/>
      <c r="P19" s="631"/>
    </row>
    <row r="20" spans="3:16" ht="24">
      <c r="C20" s="632" t="s">
        <v>1109</v>
      </c>
      <c r="D20" s="588">
        <v>22283</v>
      </c>
      <c r="E20" s="589">
        <v>5312</v>
      </c>
      <c r="F20" s="589">
        <v>14240</v>
      </c>
      <c r="G20" s="589">
        <v>5614</v>
      </c>
      <c r="H20" s="589"/>
      <c r="I20" s="589"/>
      <c r="J20" s="589"/>
      <c r="K20" s="589"/>
      <c r="L20" s="589">
        <v>772</v>
      </c>
      <c r="M20" s="589">
        <v>2238</v>
      </c>
      <c r="N20" s="629"/>
      <c r="O20" s="630">
        <v>-5067</v>
      </c>
      <c r="P20" s="631">
        <v>45392</v>
      </c>
    </row>
    <row r="21" spans="3:16" ht="12.75">
      <c r="C21" s="633"/>
      <c r="D21" s="588"/>
      <c r="E21" s="589"/>
      <c r="F21" s="589"/>
      <c r="G21" s="589"/>
      <c r="H21" s="589"/>
      <c r="I21" s="589"/>
      <c r="J21" s="589"/>
      <c r="K21" s="589"/>
      <c r="L21" s="589"/>
      <c r="M21" s="589"/>
      <c r="N21" s="629"/>
      <c r="O21" s="630"/>
      <c r="P21" s="631"/>
    </row>
    <row r="22" spans="3:16" ht="12.75">
      <c r="C22" s="636"/>
      <c r="D22" s="596"/>
      <c r="E22" s="597"/>
      <c r="F22" s="597"/>
      <c r="G22" s="597"/>
      <c r="H22" s="597"/>
      <c r="I22" s="597"/>
      <c r="J22" s="597"/>
      <c r="K22" s="597"/>
      <c r="L22" s="597"/>
      <c r="M22" s="637"/>
      <c r="N22" s="638"/>
      <c r="O22" s="639"/>
      <c r="P22" s="640"/>
    </row>
    <row r="23" spans="3:16" ht="12.75">
      <c r="C23" s="641" t="s">
        <v>1122</v>
      </c>
      <c r="D23" s="642">
        <f aca="true" t="shared" si="2" ref="D23:P23">SUM(D16:D22)</f>
        <v>100456</v>
      </c>
      <c r="E23" s="642">
        <f t="shared" si="2"/>
        <v>24692</v>
      </c>
      <c r="F23" s="642">
        <f t="shared" si="2"/>
        <v>39634</v>
      </c>
      <c r="G23" s="642">
        <f t="shared" si="2"/>
        <v>5614</v>
      </c>
      <c r="H23" s="642">
        <f t="shared" si="2"/>
        <v>0</v>
      </c>
      <c r="I23" s="642">
        <f t="shared" si="2"/>
        <v>0</v>
      </c>
      <c r="J23" s="642">
        <f t="shared" si="2"/>
        <v>0</v>
      </c>
      <c r="K23" s="642">
        <f t="shared" si="2"/>
        <v>0</v>
      </c>
      <c r="L23" s="642">
        <f t="shared" si="2"/>
        <v>772</v>
      </c>
      <c r="M23" s="642">
        <f t="shared" si="2"/>
        <v>2238</v>
      </c>
      <c r="N23" s="642">
        <f t="shared" si="2"/>
        <v>0</v>
      </c>
      <c r="O23" s="643">
        <v>-21424</v>
      </c>
      <c r="P23" s="644">
        <f t="shared" si="2"/>
        <v>151982</v>
      </c>
    </row>
  </sheetData>
  <sheetProtection selectLockedCells="1" selectUnlockedCells="1"/>
  <mergeCells count="27">
    <mergeCell ref="P14:P15"/>
    <mergeCell ref="L14:L15"/>
    <mergeCell ref="M14:M15"/>
    <mergeCell ref="N14:N15"/>
    <mergeCell ref="O14:O15"/>
    <mergeCell ref="O1:O2"/>
    <mergeCell ref="P1:P2"/>
    <mergeCell ref="F13:L13"/>
    <mergeCell ref="C14:C15"/>
    <mergeCell ref="D14:D15"/>
    <mergeCell ref="E14:E15"/>
    <mergeCell ref="F14:F15"/>
    <mergeCell ref="G14:H14"/>
    <mergeCell ref="I14:J14"/>
    <mergeCell ref="K14:K15"/>
    <mergeCell ref="K1:K2"/>
    <mergeCell ref="L1:L2"/>
    <mergeCell ref="M1:M2"/>
    <mergeCell ref="N1:N2"/>
    <mergeCell ref="E1:E2"/>
    <mergeCell ref="F1:F2"/>
    <mergeCell ref="G1:H1"/>
    <mergeCell ref="I1:J1"/>
    <mergeCell ref="A1:A2"/>
    <mergeCell ref="B1:B2"/>
    <mergeCell ref="C1:C2"/>
    <mergeCell ref="D1:D2"/>
  </mergeCells>
  <printOptions horizontalCentered="1"/>
  <pageMargins left="0.2361111111111111" right="0.31527777777777777" top="1.417361111111111" bottom="0.4708333333333333" header="0.43333333333333335" footer="0.31527777777777777"/>
  <pageSetup horizontalDpi="300" verticalDpi="300" orientation="landscape" paperSize="9" scale="96" r:id="rId1"/>
  <headerFooter alignWithMargins="0">
    <oddHeader>&amp;C&amp;"Times New Roman,Félkövér"&amp;8Letenye Város Önkormányzata által irányított költségvetési szervek 2013.évi kiadási előirányzatai&amp;R&amp;"Times New Roman,Félkövér"&amp;8 6.  számú melléklet
Adatok: eFt-ban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N933"/>
  <sheetViews>
    <sheetView workbookViewId="0" topLeftCell="A876">
      <selection activeCell="A886" sqref="A886:IV887"/>
    </sheetView>
  </sheetViews>
  <sheetFormatPr defaultColWidth="9.140625" defaultRowHeight="12.75"/>
  <cols>
    <col min="1" max="1" width="3.28125" style="0" customWidth="1"/>
    <col min="2" max="2" width="28.140625" style="0" customWidth="1"/>
    <col min="3" max="3" width="6.421875" style="646" customWidth="1"/>
    <col min="4" max="4" width="6.421875" style="136" customWidth="1"/>
    <col min="5" max="5" width="6.7109375" style="136" customWidth="1"/>
    <col min="6" max="6" width="7.00390625" style="0" customWidth="1"/>
    <col min="7" max="7" width="7.28125" style="0" customWidth="1"/>
    <col min="8" max="8" width="7.00390625" style="0" customWidth="1"/>
    <col min="9" max="10" width="0" style="0" hidden="1" customWidth="1"/>
    <col min="11" max="11" width="7.7109375" style="136" customWidth="1"/>
    <col min="12" max="12" width="7.57421875" style="136" customWidth="1"/>
  </cols>
  <sheetData>
    <row r="2" spans="1:14" s="16" customFormat="1" ht="12.75">
      <c r="A2"/>
      <c r="B2"/>
      <c r="C2" s="646"/>
      <c r="D2" s="136"/>
      <c r="E2" s="136"/>
      <c r="F2"/>
      <c r="G2"/>
      <c r="H2"/>
      <c r="I2"/>
      <c r="J2"/>
      <c r="K2" s="139"/>
      <c r="L2" s="139"/>
      <c r="M2" s="647"/>
      <c r="N2" s="139"/>
    </row>
    <row r="3" spans="1:14" s="16" customFormat="1" ht="12.75">
      <c r="A3"/>
      <c r="B3"/>
      <c r="C3" s="646"/>
      <c r="D3" s="136"/>
      <c r="E3" s="136"/>
      <c r="F3"/>
      <c r="G3"/>
      <c r="H3"/>
      <c r="I3"/>
      <c r="J3"/>
      <c r="K3" s="648"/>
      <c r="L3" s="649" t="s">
        <v>1123</v>
      </c>
      <c r="M3" s="647"/>
      <c r="N3" s="139"/>
    </row>
    <row r="4" spans="1:14" s="16" customFormat="1" ht="12.75">
      <c r="A4"/>
      <c r="B4"/>
      <c r="C4" s="646"/>
      <c r="D4" s="136"/>
      <c r="E4" s="136"/>
      <c r="F4"/>
      <c r="G4"/>
      <c r="H4"/>
      <c r="I4"/>
      <c r="J4"/>
      <c r="K4" s="136"/>
      <c r="L4" s="136"/>
      <c r="M4" s="647"/>
      <c r="N4" s="139"/>
    </row>
    <row r="5" spans="1:14" s="16" customFormat="1" ht="12.75" hidden="1">
      <c r="A5"/>
      <c r="B5"/>
      <c r="C5" s="646"/>
      <c r="D5" s="136"/>
      <c r="E5" s="136"/>
      <c r="F5"/>
      <c r="G5"/>
      <c r="H5"/>
      <c r="I5"/>
      <c r="J5"/>
      <c r="K5" s="136"/>
      <c r="L5" s="136"/>
      <c r="M5" s="647"/>
      <c r="N5" s="139"/>
    </row>
    <row r="6" spans="1:14" s="16" customFormat="1" ht="12.75">
      <c r="A6"/>
      <c r="B6"/>
      <c r="C6" s="646"/>
      <c r="D6" s="136"/>
      <c r="E6" s="136"/>
      <c r="F6"/>
      <c r="G6"/>
      <c r="H6"/>
      <c r="I6"/>
      <c r="J6"/>
      <c r="K6" s="136"/>
      <c r="L6" s="136"/>
      <c r="M6" s="647"/>
      <c r="N6" s="139"/>
    </row>
    <row r="7" spans="1:14" s="16" customFormat="1" ht="13.5">
      <c r="A7" s="369"/>
      <c r="B7" s="1728" t="s">
        <v>1124</v>
      </c>
      <c r="C7" s="1728"/>
      <c r="D7" s="1728"/>
      <c r="E7" s="1728"/>
      <c r="F7" s="1728"/>
      <c r="G7" s="1728"/>
      <c r="H7" s="1728"/>
      <c r="I7" s="1728"/>
      <c r="J7" s="1728"/>
      <c r="K7" s="1728"/>
      <c r="L7" s="1728"/>
      <c r="M7" s="647"/>
      <c r="N7" s="139"/>
    </row>
    <row r="8" spans="1:14" s="16" customFormat="1" ht="14.25">
      <c r="A8" s="369"/>
      <c r="B8" s="370"/>
      <c r="C8" s="650"/>
      <c r="D8" s="651"/>
      <c r="E8" s="651"/>
      <c r="F8" s="650"/>
      <c r="G8" s="650"/>
      <c r="H8" s="650"/>
      <c r="I8" s="650"/>
      <c r="J8" s="650"/>
      <c r="K8" s="368"/>
      <c r="L8" s="368"/>
      <c r="M8" s="647"/>
      <c r="N8" s="139"/>
    </row>
    <row r="9" spans="1:14" s="16" customFormat="1" ht="14.25">
      <c r="A9" s="369"/>
      <c r="B9" s="1778" t="s">
        <v>1104</v>
      </c>
      <c r="C9" s="1778"/>
      <c r="D9" s="1778"/>
      <c r="E9" s="1778"/>
      <c r="F9" s="1778"/>
      <c r="G9" s="1778"/>
      <c r="H9" s="1778"/>
      <c r="I9" s="369"/>
      <c r="J9" s="369"/>
      <c r="K9" s="368"/>
      <c r="L9" s="368" t="s">
        <v>875</v>
      </c>
      <c r="M9" s="647"/>
      <c r="N9" s="139"/>
    </row>
    <row r="10" spans="1:14" s="16" customFormat="1" ht="14.25">
      <c r="A10" s="369"/>
      <c r="B10" s="370"/>
      <c r="C10" s="653"/>
      <c r="D10" s="370"/>
      <c r="E10" s="370"/>
      <c r="F10" s="653"/>
      <c r="G10" s="653"/>
      <c r="H10" s="653"/>
      <c r="I10" s="369"/>
      <c r="J10" s="369"/>
      <c r="K10" s="368"/>
      <c r="L10" s="368"/>
      <c r="M10" s="647"/>
      <c r="N10" s="139"/>
    </row>
    <row r="11" spans="1:14" s="16" customFormat="1" ht="15" customHeight="1">
      <c r="A11" s="1779"/>
      <c r="B11" s="1780" t="s">
        <v>1125</v>
      </c>
      <c r="C11" s="654" t="s">
        <v>591</v>
      </c>
      <c r="D11" s="1781" t="s">
        <v>592</v>
      </c>
      <c r="E11" s="1781"/>
      <c r="F11" s="1781"/>
      <c r="G11" s="1781"/>
      <c r="H11" s="1781"/>
      <c r="I11" s="1781"/>
      <c r="J11" s="1781"/>
      <c r="K11" s="372" t="s">
        <v>796</v>
      </c>
      <c r="L11" s="372" t="s">
        <v>797</v>
      </c>
      <c r="M11" s="647"/>
      <c r="N11" s="139"/>
    </row>
    <row r="12" spans="1:14" s="16" customFormat="1" ht="14.25" customHeight="1">
      <c r="A12" s="1779"/>
      <c r="B12" s="1780"/>
      <c r="C12" s="654"/>
      <c r="D12" s="655"/>
      <c r="E12" s="655"/>
      <c r="F12" s="655" t="s">
        <v>798</v>
      </c>
      <c r="G12" s="655"/>
      <c r="H12" s="655"/>
      <c r="I12" s="655"/>
      <c r="J12" s="656"/>
      <c r="K12" s="1782" t="s">
        <v>1009</v>
      </c>
      <c r="L12" s="1782"/>
      <c r="M12" s="647"/>
      <c r="N12" s="139"/>
    </row>
    <row r="13" spans="1:14" s="16" customFormat="1" ht="14.25">
      <c r="A13" s="1783" t="s">
        <v>1126</v>
      </c>
      <c r="B13" s="1783"/>
      <c r="C13" s="654"/>
      <c r="D13" s="657"/>
      <c r="E13" s="657"/>
      <c r="F13" s="657"/>
      <c r="G13" s="657"/>
      <c r="H13" s="657"/>
      <c r="I13" s="657"/>
      <c r="J13" s="657"/>
      <c r="K13" s="657"/>
      <c r="L13" s="658"/>
      <c r="M13" s="647"/>
      <c r="N13" s="139"/>
    </row>
    <row r="14" spans="1:14" s="16" customFormat="1" ht="14.25">
      <c r="A14" s="659">
        <v>1</v>
      </c>
      <c r="B14" s="660" t="s">
        <v>675</v>
      </c>
      <c r="C14" s="661">
        <v>1500</v>
      </c>
      <c r="D14" s="662" t="s">
        <v>1127</v>
      </c>
      <c r="E14" s="662"/>
      <c r="F14" s="663"/>
      <c r="G14" s="662"/>
      <c r="H14" s="664"/>
      <c r="I14" s="663"/>
      <c r="J14" s="663"/>
      <c r="K14" s="665" t="s">
        <v>1128</v>
      </c>
      <c r="L14" s="666"/>
      <c r="M14" s="647"/>
      <c r="N14" s="139"/>
    </row>
    <row r="15" spans="1:14" s="16" customFormat="1" ht="14.25">
      <c r="A15" s="667">
        <v>2</v>
      </c>
      <c r="B15" s="668" t="s">
        <v>738</v>
      </c>
      <c r="C15" s="669">
        <v>3252</v>
      </c>
      <c r="D15" s="670">
        <v>16</v>
      </c>
      <c r="E15" s="671"/>
      <c r="F15" s="672"/>
      <c r="G15" s="673"/>
      <c r="H15" s="674"/>
      <c r="I15" s="672"/>
      <c r="J15" s="675"/>
      <c r="K15" s="676">
        <v>16</v>
      </c>
      <c r="L15" s="671"/>
      <c r="M15" s="647"/>
      <c r="N15" s="139"/>
    </row>
    <row r="16" spans="1:14" s="16" customFormat="1" ht="14.25" hidden="1">
      <c r="A16" s="677">
        <v>2</v>
      </c>
      <c r="B16" s="377" t="s">
        <v>1129</v>
      </c>
      <c r="C16" s="678"/>
      <c r="D16" s="671"/>
      <c r="E16" s="679"/>
      <c r="F16" s="680"/>
      <c r="G16" s="681"/>
      <c r="H16" s="682"/>
      <c r="I16" s="680"/>
      <c r="J16" s="683"/>
      <c r="K16" s="684"/>
      <c r="L16" s="679"/>
      <c r="M16" s="647"/>
      <c r="N16" s="139"/>
    </row>
    <row r="17" spans="1:14" s="16" customFormat="1" ht="14.25" hidden="1">
      <c r="A17" s="685">
        <v>3</v>
      </c>
      <c r="B17" s="381" t="s">
        <v>1130</v>
      </c>
      <c r="C17" s="686"/>
      <c r="D17" s="679"/>
      <c r="E17" s="679"/>
      <c r="F17" s="680"/>
      <c r="G17" s="681"/>
      <c r="H17" s="682"/>
      <c r="I17" s="680"/>
      <c r="J17" s="683"/>
      <c r="K17" s="684"/>
      <c r="L17" s="679"/>
      <c r="M17" s="647"/>
      <c r="N17" s="139"/>
    </row>
    <row r="18" spans="1:14" s="16" customFormat="1" ht="14.25" hidden="1">
      <c r="A18" s="685">
        <v>4</v>
      </c>
      <c r="B18" s="381" t="s">
        <v>1131</v>
      </c>
      <c r="C18" s="686"/>
      <c r="D18" s="679"/>
      <c r="E18" s="679"/>
      <c r="F18" s="680"/>
      <c r="G18" s="681"/>
      <c r="H18" s="682"/>
      <c r="I18" s="680"/>
      <c r="J18" s="683"/>
      <c r="K18" s="684"/>
      <c r="L18" s="679"/>
      <c r="M18" s="647"/>
      <c r="N18" s="139"/>
    </row>
    <row r="19" spans="1:14" s="16" customFormat="1" ht="14.25" hidden="1">
      <c r="A19" s="687">
        <v>5</v>
      </c>
      <c r="B19" s="668" t="s">
        <v>1132</v>
      </c>
      <c r="C19" s="688"/>
      <c r="D19" s="689"/>
      <c r="E19" s="689"/>
      <c r="F19" s="690"/>
      <c r="G19" s="691"/>
      <c r="H19" s="692"/>
      <c r="I19" s="690"/>
      <c r="J19" s="693"/>
      <c r="K19" s="694"/>
      <c r="L19" s="689"/>
      <c r="M19" s="647"/>
      <c r="N19" s="139"/>
    </row>
    <row r="20" spans="1:14" s="16" customFormat="1" ht="14.25">
      <c r="A20" s="667"/>
      <c r="B20" s="695" t="s">
        <v>1133</v>
      </c>
      <c r="C20" s="669">
        <f>SUM(C14:C19)</f>
        <v>4752</v>
      </c>
      <c r="D20" s="670">
        <v>128</v>
      </c>
      <c r="E20" s="696"/>
      <c r="F20" s="697"/>
      <c r="G20" s="696"/>
      <c r="H20" s="698"/>
      <c r="I20" s="698"/>
      <c r="J20" s="699"/>
      <c r="K20" s="699">
        <v>129</v>
      </c>
      <c r="L20" s="696"/>
      <c r="M20" s="647"/>
      <c r="N20" s="139"/>
    </row>
    <row r="21" spans="1:14" s="16" customFormat="1" ht="14.25">
      <c r="A21" s="700">
        <v>3</v>
      </c>
      <c r="B21" s="701" t="s">
        <v>1134</v>
      </c>
      <c r="C21" s="702">
        <v>18031</v>
      </c>
      <c r="D21" s="703">
        <v>0</v>
      </c>
      <c r="E21" s="703"/>
      <c r="F21" s="704"/>
      <c r="G21" s="703"/>
      <c r="H21" s="705"/>
      <c r="I21" s="704"/>
      <c r="J21" s="704"/>
      <c r="K21" s="706">
        <v>0</v>
      </c>
      <c r="L21" s="703"/>
      <c r="M21" s="647"/>
      <c r="N21" s="139"/>
    </row>
    <row r="22" spans="1:14" s="16" customFormat="1" ht="14.25">
      <c r="A22" s="685">
        <v>4</v>
      </c>
      <c r="B22" s="381" t="s">
        <v>1135</v>
      </c>
      <c r="C22" s="686">
        <v>73947</v>
      </c>
      <c r="D22" s="679">
        <v>13660</v>
      </c>
      <c r="E22" s="679"/>
      <c r="F22" s="680"/>
      <c r="G22" s="681"/>
      <c r="H22" s="682"/>
      <c r="I22" s="680"/>
      <c r="J22" s="683"/>
      <c r="K22" s="684">
        <v>13660</v>
      </c>
      <c r="L22" s="679"/>
      <c r="M22" s="647"/>
      <c r="N22" s="139"/>
    </row>
    <row r="23" spans="1:14" s="16" customFormat="1" ht="14.25">
      <c r="A23" s="685">
        <v>5</v>
      </c>
      <c r="B23" s="381" t="s">
        <v>1136</v>
      </c>
      <c r="C23" s="686">
        <v>17877</v>
      </c>
      <c r="D23" s="679">
        <v>6494</v>
      </c>
      <c r="E23" s="679"/>
      <c r="F23" s="680"/>
      <c r="G23" s="681"/>
      <c r="H23" s="682"/>
      <c r="I23" s="680"/>
      <c r="J23" s="683"/>
      <c r="K23" s="684">
        <v>6493</v>
      </c>
      <c r="L23" s="679"/>
      <c r="M23" s="647"/>
      <c r="N23" s="139"/>
    </row>
    <row r="24" spans="1:14" s="16" customFormat="1" ht="14.25">
      <c r="A24" s="685">
        <v>6</v>
      </c>
      <c r="B24" s="381" t="s">
        <v>1101</v>
      </c>
      <c r="C24" s="686">
        <v>20</v>
      </c>
      <c r="D24" s="679">
        <v>20</v>
      </c>
      <c r="E24" s="679"/>
      <c r="F24" s="680"/>
      <c r="G24" s="681"/>
      <c r="H24" s="682"/>
      <c r="I24" s="680"/>
      <c r="J24" s="683"/>
      <c r="K24" s="684">
        <v>20</v>
      </c>
      <c r="L24" s="679"/>
      <c r="M24" s="647"/>
      <c r="N24" s="139"/>
    </row>
    <row r="25" spans="1:14" s="16" customFormat="1" ht="14.25">
      <c r="A25" s="707">
        <v>7</v>
      </c>
      <c r="B25" s="708" t="s">
        <v>1137</v>
      </c>
      <c r="C25" s="686">
        <v>20</v>
      </c>
      <c r="D25" s="679">
        <v>20</v>
      </c>
      <c r="E25" s="679"/>
      <c r="F25" s="680"/>
      <c r="G25" s="681"/>
      <c r="H25" s="682"/>
      <c r="I25" s="709"/>
      <c r="J25" s="683"/>
      <c r="K25" s="684">
        <v>20</v>
      </c>
      <c r="L25" s="679"/>
      <c r="M25" s="647"/>
      <c r="N25" s="139"/>
    </row>
    <row r="26" spans="1:14" s="16" customFormat="1" ht="14.25">
      <c r="A26" s="710">
        <v>8</v>
      </c>
      <c r="B26" s="711" t="s">
        <v>1138</v>
      </c>
      <c r="C26" s="712"/>
      <c r="D26" s="713"/>
      <c r="E26" s="713"/>
      <c r="F26" s="714"/>
      <c r="G26" s="715"/>
      <c r="H26" s="716"/>
      <c r="I26" s="717"/>
      <c r="J26" s="718"/>
      <c r="K26" s="719"/>
      <c r="L26" s="713"/>
      <c r="M26" s="647"/>
      <c r="N26" s="139"/>
    </row>
    <row r="27" spans="1:14" s="16" customFormat="1" ht="27" customHeight="1">
      <c r="A27" s="720">
        <v>9</v>
      </c>
      <c r="B27" s="721" t="s">
        <v>1139</v>
      </c>
      <c r="C27" s="722">
        <f>SUM(C20:C24)</f>
        <v>114627</v>
      </c>
      <c r="D27" s="723">
        <f>SUM(D15:D26)</f>
        <v>20338</v>
      </c>
      <c r="E27" s="723"/>
      <c r="F27" s="723"/>
      <c r="G27" s="723"/>
      <c r="H27" s="723"/>
      <c r="I27" s="723"/>
      <c r="J27" s="723"/>
      <c r="K27" s="724">
        <f>SUM(K15:K26)</f>
        <v>20338</v>
      </c>
      <c r="L27" s="723"/>
      <c r="M27" s="647"/>
      <c r="N27" s="139"/>
    </row>
    <row r="28" spans="1:14" s="16" customFormat="1" ht="14.25">
      <c r="A28" s="369"/>
      <c r="B28" s="370"/>
      <c r="C28" s="653"/>
      <c r="D28" s="370"/>
      <c r="E28" s="370"/>
      <c r="F28" s="653"/>
      <c r="G28" s="653"/>
      <c r="H28" s="653"/>
      <c r="I28" s="369"/>
      <c r="J28" s="369"/>
      <c r="K28" s="368"/>
      <c r="L28" s="368"/>
      <c r="M28" s="647"/>
      <c r="N28" s="139"/>
    </row>
    <row r="29" spans="1:14" s="16" customFormat="1" ht="14.25">
      <c r="A29" s="369"/>
      <c r="B29" s="369"/>
      <c r="C29" s="369"/>
      <c r="D29" s="368"/>
      <c r="E29" s="368"/>
      <c r="F29" s="369"/>
      <c r="G29" s="369"/>
      <c r="H29" s="369"/>
      <c r="I29" s="369"/>
      <c r="J29" s="369"/>
      <c r="K29" s="368"/>
      <c r="L29" s="368"/>
      <c r="M29" s="647"/>
      <c r="N29" s="139"/>
    </row>
    <row r="30" spans="1:14" s="16" customFormat="1" ht="15" customHeight="1">
      <c r="A30" s="1779"/>
      <c r="B30" s="1780" t="s">
        <v>795</v>
      </c>
      <c r="C30" s="371" t="s">
        <v>591</v>
      </c>
      <c r="D30" s="1782" t="s">
        <v>592</v>
      </c>
      <c r="E30" s="1782"/>
      <c r="F30" s="1782"/>
      <c r="G30" s="1782"/>
      <c r="H30" s="1782"/>
      <c r="I30" s="1782"/>
      <c r="J30" s="1782"/>
      <c r="K30" s="372" t="s">
        <v>796</v>
      </c>
      <c r="L30" s="372" t="s">
        <v>797</v>
      </c>
      <c r="M30" s="647"/>
      <c r="N30" s="139"/>
    </row>
    <row r="31" spans="1:14" s="16" customFormat="1" ht="14.25">
      <c r="A31" s="1779"/>
      <c r="B31" s="1780"/>
      <c r="C31" s="654"/>
      <c r="D31" s="655"/>
      <c r="E31" s="655"/>
      <c r="F31" s="655" t="s">
        <v>798</v>
      </c>
      <c r="G31" s="655"/>
      <c r="H31" s="655"/>
      <c r="I31" s="655"/>
      <c r="J31" s="656"/>
      <c r="K31" s="1782" t="s">
        <v>1008</v>
      </c>
      <c r="L31" s="1782"/>
      <c r="M31" s="647"/>
      <c r="N31" s="139"/>
    </row>
    <row r="32" spans="1:14" s="16" customFormat="1" ht="14.25">
      <c r="A32" s="1784" t="s">
        <v>1126</v>
      </c>
      <c r="B32" s="1784"/>
      <c r="C32" s="725"/>
      <c r="D32" s="657"/>
      <c r="E32" s="657"/>
      <c r="F32" s="657"/>
      <c r="G32" s="657"/>
      <c r="H32" s="657"/>
      <c r="I32" s="657"/>
      <c r="J32" s="657"/>
      <c r="K32" s="657"/>
      <c r="L32" s="658"/>
      <c r="M32" s="647"/>
      <c r="N32" s="139"/>
    </row>
    <row r="33" spans="1:14" s="16" customFormat="1" ht="14.25">
      <c r="A33" s="726">
        <v>1</v>
      </c>
      <c r="B33" s="727" t="s">
        <v>801</v>
      </c>
      <c r="C33" s="728">
        <v>63771</v>
      </c>
      <c r="D33" s="728">
        <v>13744</v>
      </c>
      <c r="E33" s="728"/>
      <c r="F33" s="729"/>
      <c r="G33" s="730"/>
      <c r="H33" s="731"/>
      <c r="I33" s="729"/>
      <c r="J33" s="675"/>
      <c r="K33" s="732">
        <v>13743</v>
      </c>
      <c r="L33" s="728"/>
      <c r="M33" s="647"/>
      <c r="N33" s="139"/>
    </row>
    <row r="34" spans="1:14" s="16" customFormat="1" ht="14.25">
      <c r="A34" s="733">
        <v>2</v>
      </c>
      <c r="B34" s="382" t="s">
        <v>802</v>
      </c>
      <c r="C34" s="679">
        <v>17336</v>
      </c>
      <c r="D34" s="679">
        <v>3662</v>
      </c>
      <c r="E34" s="679"/>
      <c r="F34" s="683"/>
      <c r="G34" s="681"/>
      <c r="H34" s="680"/>
      <c r="I34" s="683"/>
      <c r="J34" s="683"/>
      <c r="K34" s="684">
        <v>3662</v>
      </c>
      <c r="L34" s="679"/>
      <c r="M34" s="647"/>
      <c r="N34" s="139"/>
    </row>
    <row r="35" spans="1:14" s="16" customFormat="1" ht="14.25">
      <c r="A35" s="733">
        <v>3</v>
      </c>
      <c r="B35" s="382" t="s">
        <v>803</v>
      </c>
      <c r="C35" s="679">
        <v>28120</v>
      </c>
      <c r="D35" s="679">
        <v>2900</v>
      </c>
      <c r="E35" s="679"/>
      <c r="F35" s="683"/>
      <c r="G35" s="681"/>
      <c r="H35" s="680"/>
      <c r="I35" s="683"/>
      <c r="J35" s="683"/>
      <c r="K35" s="684">
        <v>3208</v>
      </c>
      <c r="L35" s="679"/>
      <c r="M35" s="647"/>
      <c r="N35" s="139"/>
    </row>
    <row r="36" spans="1:14" s="16" customFormat="1" ht="14.25">
      <c r="A36" s="733">
        <v>4</v>
      </c>
      <c r="B36" s="382" t="s">
        <v>804</v>
      </c>
      <c r="C36" s="679">
        <v>2860</v>
      </c>
      <c r="D36" s="679">
        <v>32</v>
      </c>
      <c r="E36" s="679"/>
      <c r="F36" s="683"/>
      <c r="G36" s="681"/>
      <c r="H36" s="680"/>
      <c r="I36" s="683"/>
      <c r="J36" s="683"/>
      <c r="K36" s="684">
        <v>32</v>
      </c>
      <c r="L36" s="679"/>
      <c r="M36" s="647"/>
      <c r="N36" s="139"/>
    </row>
    <row r="37" spans="1:14" s="16" customFormat="1" ht="14.25">
      <c r="A37" s="733">
        <v>5</v>
      </c>
      <c r="B37" s="382" t="s">
        <v>774</v>
      </c>
      <c r="C37" s="679"/>
      <c r="D37" s="679"/>
      <c r="E37" s="679"/>
      <c r="F37" s="683"/>
      <c r="G37" s="681"/>
      <c r="H37" s="680"/>
      <c r="I37" s="683"/>
      <c r="J37" s="683"/>
      <c r="K37" s="684"/>
      <c r="L37" s="679"/>
      <c r="M37" s="647"/>
      <c r="N37" s="139"/>
    </row>
    <row r="38" spans="1:14" s="16" customFormat="1" ht="14.25">
      <c r="A38" s="733">
        <v>6</v>
      </c>
      <c r="B38" s="382" t="s">
        <v>1140</v>
      </c>
      <c r="C38" s="679"/>
      <c r="D38" s="679"/>
      <c r="E38" s="679"/>
      <c r="F38" s="683"/>
      <c r="G38" s="681"/>
      <c r="H38" s="680"/>
      <c r="I38" s="683"/>
      <c r="J38" s="683"/>
      <c r="K38" s="684"/>
      <c r="L38" s="679"/>
      <c r="M38" s="647"/>
      <c r="N38" s="139"/>
    </row>
    <row r="39" spans="1:14" s="16" customFormat="1" ht="14.25">
      <c r="A39" s="734">
        <v>7</v>
      </c>
      <c r="B39" s="735" t="s">
        <v>1141</v>
      </c>
      <c r="C39" s="689"/>
      <c r="D39" s="689"/>
      <c r="E39" s="689"/>
      <c r="F39" s="693"/>
      <c r="G39" s="691"/>
      <c r="H39" s="690"/>
      <c r="I39" s="693"/>
      <c r="J39" s="693"/>
      <c r="K39" s="694"/>
      <c r="L39" s="689"/>
      <c r="M39" s="647"/>
      <c r="N39" s="139"/>
    </row>
    <row r="40" spans="1:14" s="16" customFormat="1" ht="14.25">
      <c r="A40" s="736">
        <v>8</v>
      </c>
      <c r="B40" s="737" t="s">
        <v>809</v>
      </c>
      <c r="C40" s="670">
        <f>SUM(C33:C39)</f>
        <v>112087</v>
      </c>
      <c r="D40" s="670">
        <f>SUM(D33:D39)</f>
        <v>20338</v>
      </c>
      <c r="E40" s="670"/>
      <c r="F40" s="738"/>
      <c r="G40" s="739"/>
      <c r="H40" s="740"/>
      <c r="I40" s="738"/>
      <c r="J40" s="738"/>
      <c r="K40" s="741">
        <f>SUM(K33:K39)</f>
        <v>20645</v>
      </c>
      <c r="L40" s="739"/>
      <c r="M40" s="647"/>
      <c r="N40" s="139"/>
    </row>
    <row r="41" spans="1:14" s="16" customFormat="1" ht="14.25">
      <c r="A41" s="742">
        <v>9</v>
      </c>
      <c r="B41" s="378" t="s">
        <v>1140</v>
      </c>
      <c r="C41" s="671"/>
      <c r="D41" s="671"/>
      <c r="E41" s="671"/>
      <c r="F41" s="675"/>
      <c r="G41" s="673"/>
      <c r="H41" s="672"/>
      <c r="I41" s="675"/>
      <c r="J41" s="675"/>
      <c r="K41" s="676"/>
      <c r="L41" s="671"/>
      <c r="M41" s="647"/>
      <c r="N41" s="139"/>
    </row>
    <row r="42" spans="1:14" s="16" customFormat="1" ht="14.25">
      <c r="A42" s="733">
        <v>10</v>
      </c>
      <c r="B42" s="382" t="s">
        <v>1141</v>
      </c>
      <c r="C42" s="679"/>
      <c r="D42" s="679"/>
      <c r="E42" s="679"/>
      <c r="F42" s="683"/>
      <c r="G42" s="681"/>
      <c r="H42" s="680"/>
      <c r="I42" s="683"/>
      <c r="J42" s="683"/>
      <c r="K42" s="684"/>
      <c r="L42" s="679"/>
      <c r="M42" s="647"/>
      <c r="N42" s="139"/>
    </row>
    <row r="43" spans="1:14" s="16" customFormat="1" ht="14.25">
      <c r="A43" s="733">
        <v>11</v>
      </c>
      <c r="B43" s="382" t="s">
        <v>764</v>
      </c>
      <c r="C43" s="679"/>
      <c r="D43" s="679"/>
      <c r="E43" s="679"/>
      <c r="F43" s="683"/>
      <c r="G43" s="681"/>
      <c r="H43" s="680"/>
      <c r="I43" s="683"/>
      <c r="J43" s="683"/>
      <c r="K43" s="684"/>
      <c r="L43" s="679"/>
      <c r="M43" s="647"/>
      <c r="N43" s="139"/>
    </row>
    <row r="44" spans="1:14" s="16" customFormat="1" ht="14.25">
      <c r="A44" s="734">
        <v>12</v>
      </c>
      <c r="B44" s="735" t="s">
        <v>814</v>
      </c>
      <c r="C44" s="689">
        <v>2540</v>
      </c>
      <c r="D44" s="689">
        <v>0</v>
      </c>
      <c r="E44" s="689"/>
      <c r="F44" s="693"/>
      <c r="G44" s="691"/>
      <c r="H44" s="690"/>
      <c r="I44" s="693"/>
      <c r="J44" s="693"/>
      <c r="K44" s="694">
        <v>0</v>
      </c>
      <c r="L44" s="689"/>
      <c r="M44" s="647"/>
      <c r="N44" s="139"/>
    </row>
    <row r="45" spans="1:14" s="16" customFormat="1" ht="14.25">
      <c r="A45" s="736">
        <v>13</v>
      </c>
      <c r="B45" s="743" t="s">
        <v>816</v>
      </c>
      <c r="C45" s="703">
        <f>SUM(C41:C44)</f>
        <v>2540</v>
      </c>
      <c r="D45" s="703">
        <v>0</v>
      </c>
      <c r="E45" s="703">
        <v>0</v>
      </c>
      <c r="F45" s="744"/>
      <c r="G45" s="745"/>
      <c r="H45" s="746"/>
      <c r="I45" s="744"/>
      <c r="J45" s="744"/>
      <c r="K45" s="706">
        <v>0</v>
      </c>
      <c r="L45" s="703"/>
      <c r="M45" s="647"/>
      <c r="N45" s="139"/>
    </row>
    <row r="46" spans="1:14" s="16" customFormat="1" ht="14.25">
      <c r="A46" s="747"/>
      <c r="B46" s="415" t="s">
        <v>1142</v>
      </c>
      <c r="C46" s="732">
        <v>24</v>
      </c>
      <c r="D46" s="728">
        <v>24</v>
      </c>
      <c r="E46" s="748"/>
      <c r="F46" s="749"/>
      <c r="G46" s="749"/>
      <c r="H46" s="750"/>
      <c r="I46" s="751"/>
      <c r="J46" s="752"/>
      <c r="K46" s="753">
        <v>24</v>
      </c>
      <c r="L46" s="749"/>
      <c r="M46" s="647"/>
      <c r="N46" s="139"/>
    </row>
    <row r="47" spans="1:14" s="16" customFormat="1" ht="14.25">
      <c r="A47" s="710"/>
      <c r="B47" s="754" t="s">
        <v>1143</v>
      </c>
      <c r="C47" s="755">
        <v>1</v>
      </c>
      <c r="D47" s="756">
        <v>1</v>
      </c>
      <c r="E47" s="757"/>
      <c r="F47" s="758"/>
      <c r="G47" s="758"/>
      <c r="H47" s="759"/>
      <c r="I47" s="760"/>
      <c r="J47" s="761"/>
      <c r="K47" s="762">
        <v>1</v>
      </c>
      <c r="L47" s="756"/>
      <c r="M47" s="647"/>
      <c r="N47" s="139"/>
    </row>
    <row r="48" spans="1:14" s="16" customFormat="1" ht="27.75" customHeight="1">
      <c r="A48" s="720">
        <v>14</v>
      </c>
      <c r="B48" s="763" t="s">
        <v>1144</v>
      </c>
      <c r="C48" s="713">
        <f>SUM(C40,C45)</f>
        <v>114627</v>
      </c>
      <c r="D48" s="713">
        <v>20338</v>
      </c>
      <c r="E48" s="713"/>
      <c r="F48" s="713"/>
      <c r="G48" s="713"/>
      <c r="H48" s="713"/>
      <c r="I48" s="713"/>
      <c r="J48" s="713"/>
      <c r="K48" s="713">
        <v>20645</v>
      </c>
      <c r="L48" s="713"/>
      <c r="M48" s="647"/>
      <c r="N48" s="139"/>
    </row>
    <row r="49" spans="1:14" s="16" customFormat="1" ht="12.75" customHeight="1">
      <c r="A49" s="764"/>
      <c r="B49" s="765"/>
      <c r="C49" s="275"/>
      <c r="D49" s="275"/>
      <c r="E49" s="275"/>
      <c r="F49" s="275"/>
      <c r="G49" s="275"/>
      <c r="H49" s="275" t="s">
        <v>1145</v>
      </c>
      <c r="I49" s="275"/>
      <c r="J49" s="275"/>
      <c r="K49" s="275"/>
      <c r="L49" s="275"/>
      <c r="M49" s="647"/>
      <c r="N49" s="139"/>
    </row>
    <row r="50" spans="1:14" s="16" customFormat="1" ht="12.75" customHeight="1">
      <c r="A50" s="764"/>
      <c r="B50" s="76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647"/>
      <c r="N50" s="139"/>
    </row>
    <row r="51" spans="1:14" s="16" customFormat="1" ht="12.75" customHeight="1">
      <c r="A51" s="764"/>
      <c r="B51" s="76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647"/>
      <c r="N51" s="139"/>
    </row>
    <row r="52" spans="1:14" s="16" customFormat="1" ht="12.75" customHeight="1">
      <c r="A52" s="764"/>
      <c r="B52" s="76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647"/>
      <c r="N52" s="139"/>
    </row>
    <row r="53" spans="1:14" s="16" customFormat="1" ht="12.75" customHeight="1">
      <c r="A53" s="764"/>
      <c r="B53" s="76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647"/>
      <c r="N53" s="139"/>
    </row>
    <row r="54" spans="1:14" s="16" customFormat="1" ht="12.75" customHeight="1">
      <c r="A54" s="764"/>
      <c r="B54" s="76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647"/>
      <c r="N54" s="139"/>
    </row>
    <row r="55" spans="1:14" s="16" customFormat="1" ht="12.75" customHeight="1">
      <c r="A55" s="764"/>
      <c r="B55" s="76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647"/>
      <c r="N55" s="139"/>
    </row>
    <row r="56" spans="1:14" s="16" customFormat="1" ht="12.75" customHeight="1" hidden="1">
      <c r="A56" s="764"/>
      <c r="B56" s="76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647"/>
      <c r="N56" s="139"/>
    </row>
    <row r="57" spans="1:14" s="16" customFormat="1" ht="12.75" customHeight="1" hidden="1">
      <c r="A57" s="764"/>
      <c r="B57" s="76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647"/>
      <c r="N57" s="139"/>
    </row>
    <row r="58" spans="1:14" s="16" customFormat="1" ht="12.75" customHeight="1" hidden="1">
      <c r="A58" s="764"/>
      <c r="B58" s="76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647"/>
      <c r="N58" s="139"/>
    </row>
    <row r="59" spans="1:14" s="16" customFormat="1" ht="12.75" customHeight="1" hidden="1">
      <c r="A59" s="764"/>
      <c r="B59" s="76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647"/>
      <c r="N59" s="139"/>
    </row>
    <row r="60" spans="1:14" s="16" customFormat="1" ht="27.75" customHeight="1" hidden="1">
      <c r="A60" s="764"/>
      <c r="B60" s="76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647"/>
      <c r="N60" s="139"/>
    </row>
    <row r="61" spans="1:14" s="16" customFormat="1" ht="12.75" customHeight="1" hidden="1">
      <c r="A61"/>
      <c r="B61"/>
      <c r="C61" s="646"/>
      <c r="D61" s="136"/>
      <c r="E61" s="136"/>
      <c r="F61"/>
      <c r="G61"/>
      <c r="H61"/>
      <c r="I61"/>
      <c r="J61"/>
      <c r="K61" s="139" t="s">
        <v>1146</v>
      </c>
      <c r="L61" s="139"/>
      <c r="M61" s="647"/>
      <c r="N61" s="139"/>
    </row>
    <row r="62" spans="1:14" s="16" customFormat="1" ht="12.75" customHeight="1" hidden="1">
      <c r="A62"/>
      <c r="B62"/>
      <c r="C62" s="646"/>
      <c r="D62" s="136"/>
      <c r="E62" s="136"/>
      <c r="F62"/>
      <c r="G62"/>
      <c r="H62"/>
      <c r="I62"/>
      <c r="J62"/>
      <c r="K62" s="136"/>
      <c r="L62" s="136"/>
      <c r="M62" s="647"/>
      <c r="N62" s="139"/>
    </row>
    <row r="63" spans="1:14" s="16" customFormat="1" ht="12.75" customHeight="1" hidden="1">
      <c r="A63"/>
      <c r="B63"/>
      <c r="C63" s="646"/>
      <c r="D63" s="136"/>
      <c r="E63" s="136" t="s">
        <v>1147</v>
      </c>
      <c r="F63"/>
      <c r="G63"/>
      <c r="H63"/>
      <c r="I63"/>
      <c r="J63"/>
      <c r="K63" s="136"/>
      <c r="L63" s="136"/>
      <c r="M63" s="647"/>
      <c r="N63" s="139"/>
    </row>
    <row r="64" spans="1:14" s="16" customFormat="1" ht="12.75" customHeight="1" hidden="1">
      <c r="A64"/>
      <c r="B64"/>
      <c r="C64" s="646"/>
      <c r="D64" s="136"/>
      <c r="E64" s="136"/>
      <c r="F64"/>
      <c r="G64"/>
      <c r="H64"/>
      <c r="I64"/>
      <c r="J64"/>
      <c r="K64" s="136"/>
      <c r="L64" s="136"/>
      <c r="M64" s="647"/>
      <c r="N64" s="139"/>
    </row>
    <row r="65" spans="1:14" s="16" customFormat="1" ht="12.75" customHeight="1" hidden="1">
      <c r="A65"/>
      <c r="B65"/>
      <c r="C65" s="646"/>
      <c r="D65" s="136"/>
      <c r="E65" s="136"/>
      <c r="F65"/>
      <c r="G65"/>
      <c r="H65"/>
      <c r="I65"/>
      <c r="J65"/>
      <c r="K65" s="136"/>
      <c r="L65" s="136"/>
      <c r="M65" s="647"/>
      <c r="N65" s="139"/>
    </row>
    <row r="66" spans="1:14" s="16" customFormat="1" ht="12.75" customHeight="1" hidden="1">
      <c r="A66"/>
      <c r="B66"/>
      <c r="C66" s="646"/>
      <c r="D66" s="136"/>
      <c r="E66" s="136"/>
      <c r="F66"/>
      <c r="G66"/>
      <c r="H66"/>
      <c r="I66"/>
      <c r="J66"/>
      <c r="K66" s="136"/>
      <c r="L66" s="136"/>
      <c r="M66" s="647"/>
      <c r="N66" s="139"/>
    </row>
    <row r="67" spans="1:14" s="16" customFormat="1" ht="12.75" customHeight="1" hidden="1">
      <c r="A67"/>
      <c r="B67" s="1785" t="s">
        <v>1148</v>
      </c>
      <c r="C67" s="1785"/>
      <c r="D67" s="1785"/>
      <c r="E67" s="1785"/>
      <c r="F67" s="1785"/>
      <c r="G67" s="1785"/>
      <c r="H67" s="1785"/>
      <c r="I67"/>
      <c r="J67"/>
      <c r="K67" s="136"/>
      <c r="L67" s="136"/>
      <c r="M67" s="647"/>
      <c r="N67" s="139"/>
    </row>
    <row r="68" spans="1:14" s="16" customFormat="1" ht="12.75" customHeight="1" hidden="1">
      <c r="A68"/>
      <c r="B68" s="767"/>
      <c r="C68" s="366"/>
      <c r="D68" s="767"/>
      <c r="E68" s="767"/>
      <c r="F68" s="350"/>
      <c r="G68" s="350"/>
      <c r="H68" s="350"/>
      <c r="I68"/>
      <c r="J68"/>
      <c r="K68" s="136"/>
      <c r="L68" s="136"/>
      <c r="M68" s="647"/>
      <c r="N68" s="139"/>
    </row>
    <row r="69" spans="1:14" s="16" customFormat="1" ht="12.75" customHeight="1" hidden="1">
      <c r="A69"/>
      <c r="B69" s="767"/>
      <c r="C69" s="366"/>
      <c r="D69" s="767" t="s">
        <v>1149</v>
      </c>
      <c r="E69" s="767"/>
      <c r="F69" s="350"/>
      <c r="G69" s="350"/>
      <c r="H69" s="350"/>
      <c r="I69"/>
      <c r="J69"/>
      <c r="K69" s="136"/>
      <c r="L69" s="136"/>
      <c r="M69" s="647"/>
      <c r="N69" s="139"/>
    </row>
    <row r="70" spans="1:14" s="16" customFormat="1" ht="12.75" customHeight="1" hidden="1">
      <c r="A70"/>
      <c r="B70" s="767"/>
      <c r="C70" s="366"/>
      <c r="D70" s="767"/>
      <c r="E70" s="767"/>
      <c r="F70" s="350"/>
      <c r="G70" s="350"/>
      <c r="H70" s="350"/>
      <c r="I70"/>
      <c r="J70"/>
      <c r="K70" s="136"/>
      <c r="L70" s="136"/>
      <c r="M70" s="647"/>
      <c r="N70" s="139"/>
    </row>
    <row r="71" spans="1:14" s="16" customFormat="1" ht="13.5" customHeight="1" hidden="1">
      <c r="A71" s="1767"/>
      <c r="B71" s="1786" t="s">
        <v>1125</v>
      </c>
      <c r="C71" s="146" t="s">
        <v>591</v>
      </c>
      <c r="D71" s="1769" t="s">
        <v>592</v>
      </c>
      <c r="E71" s="1769"/>
      <c r="F71" s="1769"/>
      <c r="G71" s="1769"/>
      <c r="H71" s="1769"/>
      <c r="I71" s="1769"/>
      <c r="J71" s="1769"/>
      <c r="K71" s="147" t="s">
        <v>796</v>
      </c>
      <c r="L71" s="147" t="s">
        <v>797</v>
      </c>
      <c r="M71" s="647"/>
      <c r="N71" s="139"/>
    </row>
    <row r="72" spans="1:14" s="16" customFormat="1" ht="13.5" customHeight="1" hidden="1">
      <c r="A72" s="1767"/>
      <c r="B72" s="1786"/>
      <c r="C72" s="148"/>
      <c r="D72" s="149"/>
      <c r="E72" s="149"/>
      <c r="F72" s="768" t="s">
        <v>798</v>
      </c>
      <c r="G72" s="149"/>
      <c r="H72" s="149"/>
      <c r="I72" s="149"/>
      <c r="J72" s="151"/>
      <c r="K72" s="1769" t="s">
        <v>799</v>
      </c>
      <c r="L72" s="1769"/>
      <c r="M72" s="647"/>
      <c r="N72" s="139"/>
    </row>
    <row r="73" spans="1:14" s="16" customFormat="1" ht="13.5" customHeight="1" hidden="1">
      <c r="A73" s="1769" t="s">
        <v>1150</v>
      </c>
      <c r="B73" s="1769"/>
      <c r="C73" s="152"/>
      <c r="D73" s="769"/>
      <c r="E73" s="154"/>
      <c r="F73" s="154"/>
      <c r="G73" s="154"/>
      <c r="H73" s="154"/>
      <c r="I73" s="154"/>
      <c r="J73" s="154"/>
      <c r="K73" s="154"/>
      <c r="L73" s="155"/>
      <c r="M73"/>
      <c r="N73"/>
    </row>
    <row r="74" spans="1:14" s="16" customFormat="1" ht="12.75" hidden="1">
      <c r="A74" s="156">
        <v>1</v>
      </c>
      <c r="B74" s="157" t="s">
        <v>738</v>
      </c>
      <c r="C74" s="770"/>
      <c r="D74" s="159"/>
      <c r="E74" s="771"/>
      <c r="F74" s="772"/>
      <c r="G74" s="772"/>
      <c r="H74" s="773"/>
      <c r="I74" s="160"/>
      <c r="J74" s="163"/>
      <c r="K74" s="774"/>
      <c r="L74" s="775"/>
      <c r="M74"/>
      <c r="N74"/>
    </row>
    <row r="75" spans="1:14" s="16" customFormat="1" ht="12.75" hidden="1">
      <c r="A75" s="165">
        <v>2</v>
      </c>
      <c r="B75" s="166" t="s">
        <v>1129</v>
      </c>
      <c r="C75" s="776"/>
      <c r="D75" s="168"/>
      <c r="E75" s="777"/>
      <c r="F75" s="778"/>
      <c r="G75" s="778"/>
      <c r="H75" s="779"/>
      <c r="I75" s="169"/>
      <c r="J75" s="171"/>
      <c r="K75" s="780"/>
      <c r="L75" s="781"/>
      <c r="M75"/>
      <c r="N75"/>
    </row>
    <row r="76" spans="1:14" s="16" customFormat="1" ht="12.75" hidden="1">
      <c r="A76" s="165">
        <v>3</v>
      </c>
      <c r="B76" s="166" t="s">
        <v>1130</v>
      </c>
      <c r="C76" s="776"/>
      <c r="D76" s="168"/>
      <c r="E76" s="777"/>
      <c r="F76" s="778"/>
      <c r="G76" s="778"/>
      <c r="H76" s="779"/>
      <c r="I76" s="169"/>
      <c r="J76" s="171"/>
      <c r="K76" s="780"/>
      <c r="L76" s="781"/>
      <c r="M76"/>
      <c r="N76"/>
    </row>
    <row r="77" spans="1:14" s="16" customFormat="1" ht="12.75" hidden="1">
      <c r="A77" s="165">
        <v>4</v>
      </c>
      <c r="B77" s="166" t="s">
        <v>1131</v>
      </c>
      <c r="C77" s="776"/>
      <c r="D77" s="168"/>
      <c r="E77" s="777"/>
      <c r="F77" s="778"/>
      <c r="G77" s="778"/>
      <c r="H77" s="779"/>
      <c r="I77" s="169"/>
      <c r="J77" s="171"/>
      <c r="K77" s="780"/>
      <c r="L77" s="781"/>
      <c r="M77"/>
      <c r="N77"/>
    </row>
    <row r="78" spans="1:14" s="16" customFormat="1" ht="12.75" hidden="1">
      <c r="A78" s="782">
        <v>5</v>
      </c>
      <c r="B78" s="783" t="s">
        <v>1132</v>
      </c>
      <c r="C78" s="784"/>
      <c r="D78" s="785"/>
      <c r="E78" s="786"/>
      <c r="F78" s="787"/>
      <c r="G78" s="787"/>
      <c r="H78" s="788"/>
      <c r="I78" s="789"/>
      <c r="J78" s="790"/>
      <c r="K78" s="791"/>
      <c r="L78" s="792"/>
      <c r="M78"/>
      <c r="N78"/>
    </row>
    <row r="79" spans="1:14" s="16" customFormat="1" ht="12.75" hidden="1">
      <c r="A79" s="793">
        <v>6</v>
      </c>
      <c r="B79" s="794" t="s">
        <v>1133</v>
      </c>
      <c r="C79" s="795">
        <f>SUM(C74:C78)</f>
        <v>0</v>
      </c>
      <c r="D79" s="796">
        <f aca="true" t="shared" si="0" ref="D79:L79">SUM(D74:D78)</f>
        <v>0</v>
      </c>
      <c r="E79" s="797">
        <f t="shared" si="0"/>
        <v>0</v>
      </c>
      <c r="F79" s="798">
        <f t="shared" si="0"/>
        <v>0</v>
      </c>
      <c r="G79" s="798">
        <f t="shared" si="0"/>
        <v>0</v>
      </c>
      <c r="H79" s="799">
        <f t="shared" si="0"/>
        <v>0</v>
      </c>
      <c r="I79" s="800">
        <f t="shared" si="0"/>
        <v>0</v>
      </c>
      <c r="J79" s="801">
        <f t="shared" si="0"/>
        <v>0</v>
      </c>
      <c r="K79" s="802">
        <f t="shared" si="0"/>
        <v>0</v>
      </c>
      <c r="L79" s="799">
        <f t="shared" si="0"/>
        <v>0</v>
      </c>
      <c r="M79"/>
      <c r="N79"/>
    </row>
    <row r="80" spans="1:14" s="16" customFormat="1" ht="12.75" hidden="1">
      <c r="A80" s="803">
        <v>7</v>
      </c>
      <c r="B80" s="232" t="s">
        <v>1151</v>
      </c>
      <c r="C80" s="804"/>
      <c r="D80" s="173"/>
      <c r="E80" s="805"/>
      <c r="F80" s="806"/>
      <c r="G80" s="806"/>
      <c r="H80" s="807"/>
      <c r="I80" s="198"/>
      <c r="J80" s="163"/>
      <c r="K80" s="808"/>
      <c r="L80" s="809"/>
      <c r="M80"/>
      <c r="N80"/>
    </row>
    <row r="81" spans="1:14" s="16" customFormat="1" ht="12.75" hidden="1">
      <c r="A81" s="165">
        <v>8</v>
      </c>
      <c r="B81" s="166" t="s">
        <v>1152</v>
      </c>
      <c r="C81" s="776"/>
      <c r="D81" s="168"/>
      <c r="E81" s="777"/>
      <c r="F81" s="778"/>
      <c r="G81" s="778"/>
      <c r="H81" s="779"/>
      <c r="I81" s="169"/>
      <c r="J81" s="171"/>
      <c r="K81" s="780"/>
      <c r="L81" s="781"/>
      <c r="M81"/>
      <c r="N81"/>
    </row>
    <row r="82" spans="1:14" s="16" customFormat="1" ht="12.75" hidden="1">
      <c r="A82" s="165">
        <v>9</v>
      </c>
      <c r="B82" s="166" t="s">
        <v>1153</v>
      </c>
      <c r="C82" s="776"/>
      <c r="D82" s="168"/>
      <c r="E82" s="777"/>
      <c r="F82" s="778"/>
      <c r="G82" s="778"/>
      <c r="H82" s="779"/>
      <c r="I82" s="169"/>
      <c r="J82" s="171"/>
      <c r="K82" s="780"/>
      <c r="L82" s="781"/>
      <c r="M82"/>
      <c r="N82"/>
    </row>
    <row r="83" spans="1:14" s="16" customFormat="1" ht="12.75" hidden="1">
      <c r="A83" s="165">
        <v>10</v>
      </c>
      <c r="B83" s="166" t="s">
        <v>1101</v>
      </c>
      <c r="C83" s="776"/>
      <c r="D83" s="168"/>
      <c r="E83" s="777"/>
      <c r="F83" s="778"/>
      <c r="G83" s="778"/>
      <c r="H83" s="779"/>
      <c r="I83" s="169"/>
      <c r="J83" s="171"/>
      <c r="K83" s="780"/>
      <c r="L83" s="781"/>
      <c r="M83"/>
      <c r="N83"/>
    </row>
    <row r="84" spans="1:14" s="16" customFormat="1" ht="12.75" hidden="1">
      <c r="A84" s="810">
        <v>11</v>
      </c>
      <c r="B84" s="811" t="s">
        <v>1137</v>
      </c>
      <c r="C84" s="776"/>
      <c r="D84" s="168"/>
      <c r="E84" s="777"/>
      <c r="F84" s="778"/>
      <c r="G84" s="778"/>
      <c r="H84" s="779"/>
      <c r="I84" s="812"/>
      <c r="J84" s="171"/>
      <c r="K84" s="780"/>
      <c r="L84" s="781"/>
      <c r="M84"/>
      <c r="N84"/>
    </row>
    <row r="85" spans="1:14" s="16" customFormat="1" ht="12.75" hidden="1">
      <c r="A85" s="813">
        <v>12</v>
      </c>
      <c r="B85" s="814" t="s">
        <v>1138</v>
      </c>
      <c r="C85" s="815"/>
      <c r="D85" s="816"/>
      <c r="E85" s="817"/>
      <c r="F85" s="818"/>
      <c r="G85" s="818"/>
      <c r="H85" s="819"/>
      <c r="I85" s="278"/>
      <c r="J85" s="820"/>
      <c r="K85" s="821"/>
      <c r="L85" s="822"/>
      <c r="M85"/>
      <c r="N85"/>
    </row>
    <row r="86" spans="1:14" s="16" customFormat="1" ht="24.75" customHeight="1" hidden="1">
      <c r="A86" s="823">
        <v>13</v>
      </c>
      <c r="B86" s="824" t="s">
        <v>1154</v>
      </c>
      <c r="C86" s="825">
        <f>SUM(C79:C85)</f>
        <v>0</v>
      </c>
      <c r="D86" s="825">
        <f aca="true" t="shared" si="1" ref="D86:L86">SUM(D79:D85)</f>
        <v>0</v>
      </c>
      <c r="E86" s="825">
        <f t="shared" si="1"/>
        <v>0</v>
      </c>
      <c r="F86" s="825">
        <f t="shared" si="1"/>
        <v>0</v>
      </c>
      <c r="G86" s="825">
        <f t="shared" si="1"/>
        <v>0</v>
      </c>
      <c r="H86" s="825">
        <f t="shared" si="1"/>
        <v>0</v>
      </c>
      <c r="I86" s="825">
        <f t="shared" si="1"/>
        <v>0</v>
      </c>
      <c r="J86" s="825">
        <f t="shared" si="1"/>
        <v>0</v>
      </c>
      <c r="K86" s="825">
        <f t="shared" si="1"/>
        <v>0</v>
      </c>
      <c r="L86" s="825">
        <f t="shared" si="1"/>
        <v>0</v>
      </c>
      <c r="M86"/>
      <c r="N86"/>
    </row>
    <row r="87" spans="1:14" s="16" customFormat="1" ht="12.75" hidden="1">
      <c r="A87" s="764"/>
      <c r="B87" s="765"/>
      <c r="C87" s="275"/>
      <c r="D87" s="275"/>
      <c r="E87" s="275"/>
      <c r="F87" s="275"/>
      <c r="G87" s="275"/>
      <c r="H87" s="275"/>
      <c r="I87" s="275"/>
      <c r="J87" s="275"/>
      <c r="K87" s="275"/>
      <c r="L87" s="275"/>
      <c r="M87"/>
      <c r="N87"/>
    </row>
    <row r="88" spans="1:14" s="16" customFormat="1" ht="12.75" hidden="1">
      <c r="A88"/>
      <c r="B88" s="767"/>
      <c r="C88" s="366"/>
      <c r="D88" s="767"/>
      <c r="E88" s="767"/>
      <c r="F88" s="350"/>
      <c r="G88" s="350"/>
      <c r="H88" s="350"/>
      <c r="I88"/>
      <c r="J88"/>
      <c r="K88" s="136"/>
      <c r="L88" s="136"/>
      <c r="M88"/>
      <c r="N88"/>
    </row>
    <row r="89" spans="1:14" s="16" customFormat="1" ht="13.5" customHeight="1" hidden="1">
      <c r="A89" s="1767"/>
      <c r="B89" s="1786" t="s">
        <v>795</v>
      </c>
      <c r="C89" s="146" t="s">
        <v>591</v>
      </c>
      <c r="D89" s="1787" t="s">
        <v>592</v>
      </c>
      <c r="E89" s="1787"/>
      <c r="F89" s="1787"/>
      <c r="G89" s="1787"/>
      <c r="H89" s="1787"/>
      <c r="I89" s="1787"/>
      <c r="J89" s="1787"/>
      <c r="K89" s="147" t="s">
        <v>796</v>
      </c>
      <c r="L89" s="147" t="s">
        <v>797</v>
      </c>
      <c r="M89"/>
      <c r="N89"/>
    </row>
    <row r="90" spans="1:14" s="16" customFormat="1" ht="13.5" customHeight="1" hidden="1">
      <c r="A90" s="1767"/>
      <c r="B90" s="1786"/>
      <c r="C90" s="148"/>
      <c r="D90" s="149"/>
      <c r="E90" s="149"/>
      <c r="F90" s="768" t="s">
        <v>798</v>
      </c>
      <c r="G90" s="149"/>
      <c r="H90" s="149"/>
      <c r="I90" s="149"/>
      <c r="J90" s="151"/>
      <c r="K90" s="1769" t="s">
        <v>799</v>
      </c>
      <c r="L90" s="1769"/>
      <c r="M90"/>
      <c r="N90"/>
    </row>
    <row r="91" spans="1:14" s="16" customFormat="1" ht="13.5" customHeight="1" hidden="1">
      <c r="A91" s="1770" t="s">
        <v>1155</v>
      </c>
      <c r="B91" s="1770"/>
      <c r="C91" s="152"/>
      <c r="D91" s="769"/>
      <c r="E91" s="154"/>
      <c r="F91" s="154"/>
      <c r="G91" s="154"/>
      <c r="H91" s="154"/>
      <c r="I91" s="154"/>
      <c r="J91" s="154"/>
      <c r="K91" s="154"/>
      <c r="L91" s="155"/>
      <c r="M91"/>
      <c r="N91"/>
    </row>
    <row r="92" spans="1:14" s="16" customFormat="1" ht="13.5" customHeight="1" hidden="1">
      <c r="A92" s="1788" t="s">
        <v>1150</v>
      </c>
      <c r="B92" s="1788"/>
      <c r="C92" s="827"/>
      <c r="D92" s="769"/>
      <c r="E92" s="154"/>
      <c r="F92" s="154"/>
      <c r="G92" s="828"/>
      <c r="H92" s="154"/>
      <c r="I92" s="828"/>
      <c r="J92" s="828"/>
      <c r="K92" s="829"/>
      <c r="L92" s="769"/>
      <c r="M92"/>
      <c r="N92"/>
    </row>
    <row r="93" spans="1:14" s="16" customFormat="1" ht="12.75" hidden="1">
      <c r="A93" s="830">
        <v>1</v>
      </c>
      <c r="B93" s="831" t="s">
        <v>801</v>
      </c>
      <c r="C93" s="173"/>
      <c r="D93" s="159"/>
      <c r="E93" s="159"/>
      <c r="F93" s="806"/>
      <c r="G93" s="806"/>
      <c r="H93" s="163"/>
      <c r="I93" s="163"/>
      <c r="J93" s="163"/>
      <c r="K93" s="808"/>
      <c r="L93" s="809"/>
      <c r="M93"/>
      <c r="N93"/>
    </row>
    <row r="94" spans="1:14" s="16" customFormat="1" ht="12.75" hidden="1">
      <c r="A94" s="200">
        <v>2</v>
      </c>
      <c r="B94" s="201" t="s">
        <v>802</v>
      </c>
      <c r="C94" s="168"/>
      <c r="D94" s="173"/>
      <c r="E94" s="173"/>
      <c r="F94" s="778"/>
      <c r="G94" s="778"/>
      <c r="H94" s="171"/>
      <c r="I94" s="171"/>
      <c r="J94" s="171"/>
      <c r="K94" s="780"/>
      <c r="L94" s="781"/>
      <c r="M94"/>
      <c r="N94"/>
    </row>
    <row r="95" spans="1:14" s="16" customFormat="1" ht="12.75" hidden="1">
      <c r="A95" s="200">
        <v>3</v>
      </c>
      <c r="B95" s="201" t="s">
        <v>803</v>
      </c>
      <c r="C95" s="168"/>
      <c r="D95" s="173"/>
      <c r="E95" s="173"/>
      <c r="F95" s="778"/>
      <c r="G95" s="778"/>
      <c r="H95" s="171"/>
      <c r="I95" s="171"/>
      <c r="J95" s="171"/>
      <c r="K95" s="780"/>
      <c r="L95" s="781"/>
      <c r="M95"/>
      <c r="N95"/>
    </row>
    <row r="96" spans="1:14" s="16" customFormat="1" ht="12.75" hidden="1">
      <c r="A96" s="200">
        <v>4</v>
      </c>
      <c r="B96" s="201" t="s">
        <v>804</v>
      </c>
      <c r="C96" s="168"/>
      <c r="D96" s="173"/>
      <c r="E96" s="173"/>
      <c r="F96" s="778"/>
      <c r="G96" s="778"/>
      <c r="H96" s="171"/>
      <c r="I96" s="171"/>
      <c r="J96" s="171"/>
      <c r="K96" s="780"/>
      <c r="L96" s="781"/>
      <c r="M96"/>
      <c r="N96"/>
    </row>
    <row r="97" spans="1:14" s="16" customFormat="1" ht="12.75" hidden="1">
      <c r="A97" s="200">
        <v>5</v>
      </c>
      <c r="B97" s="201" t="s">
        <v>774</v>
      </c>
      <c r="C97" s="168"/>
      <c r="D97" s="168"/>
      <c r="E97" s="168"/>
      <c r="F97" s="778"/>
      <c r="G97" s="778"/>
      <c r="H97" s="171"/>
      <c r="I97" s="171"/>
      <c r="J97" s="171"/>
      <c r="K97" s="780"/>
      <c r="L97" s="781"/>
      <c r="M97"/>
      <c r="N97"/>
    </row>
    <row r="98" spans="1:14" s="16" customFormat="1" ht="12.75" hidden="1">
      <c r="A98" s="200">
        <v>6</v>
      </c>
      <c r="B98" s="201" t="s">
        <v>1140</v>
      </c>
      <c r="C98" s="168"/>
      <c r="D98" s="168"/>
      <c r="E98" s="168"/>
      <c r="F98" s="778"/>
      <c r="G98" s="778"/>
      <c r="H98" s="171"/>
      <c r="I98" s="171"/>
      <c r="J98" s="171"/>
      <c r="K98" s="780"/>
      <c r="L98" s="781"/>
      <c r="M98"/>
      <c r="N98"/>
    </row>
    <row r="99" spans="1:14" s="16" customFormat="1" ht="12.75" hidden="1">
      <c r="A99" s="832">
        <v>7</v>
      </c>
      <c r="B99" s="833" t="s">
        <v>1141</v>
      </c>
      <c r="C99" s="785"/>
      <c r="D99" s="785"/>
      <c r="E99" s="785"/>
      <c r="F99" s="787"/>
      <c r="G99" s="787"/>
      <c r="H99" s="790"/>
      <c r="I99" s="790"/>
      <c r="J99" s="790"/>
      <c r="K99" s="791"/>
      <c r="L99" s="792"/>
      <c r="M99"/>
      <c r="N99"/>
    </row>
    <row r="100" spans="1:14" s="16" customFormat="1" ht="12.75" hidden="1">
      <c r="A100" s="834">
        <v>8</v>
      </c>
      <c r="B100" s="835" t="s">
        <v>809</v>
      </c>
      <c r="C100" s="836"/>
      <c r="D100" s="836"/>
      <c r="E100" s="836"/>
      <c r="F100" s="837"/>
      <c r="G100" s="837"/>
      <c r="H100" s="838"/>
      <c r="I100" s="838"/>
      <c r="J100" s="838"/>
      <c r="K100" s="839"/>
      <c r="L100" s="840"/>
      <c r="M100"/>
      <c r="N100"/>
    </row>
    <row r="101" spans="1:14" s="16" customFormat="1" ht="12.75" hidden="1">
      <c r="A101" s="196">
        <v>9</v>
      </c>
      <c r="B101" s="197" t="s">
        <v>1140</v>
      </c>
      <c r="C101" s="173"/>
      <c r="D101" s="173"/>
      <c r="E101" s="805"/>
      <c r="F101" s="806"/>
      <c r="G101" s="806"/>
      <c r="H101" s="163"/>
      <c r="I101" s="163"/>
      <c r="J101" s="163"/>
      <c r="K101" s="808"/>
      <c r="L101" s="809"/>
      <c r="M101"/>
      <c r="N101"/>
    </row>
    <row r="102" spans="1:14" s="16" customFormat="1" ht="12.75" hidden="1">
      <c r="A102" s="200">
        <v>10</v>
      </c>
      <c r="B102" s="201" t="s">
        <v>1141</v>
      </c>
      <c r="C102" s="168"/>
      <c r="D102" s="168"/>
      <c r="E102" s="777"/>
      <c r="F102" s="778"/>
      <c r="G102" s="778"/>
      <c r="H102" s="171"/>
      <c r="I102" s="171"/>
      <c r="J102" s="171"/>
      <c r="K102" s="780"/>
      <c r="L102" s="781"/>
      <c r="M102"/>
      <c r="N102"/>
    </row>
    <row r="103" spans="1:14" s="16" customFormat="1" ht="12.75" hidden="1">
      <c r="A103" s="200">
        <v>11</v>
      </c>
      <c r="B103" s="201" t="s">
        <v>764</v>
      </c>
      <c r="C103" s="168"/>
      <c r="D103" s="168"/>
      <c r="E103" s="777"/>
      <c r="F103" s="778"/>
      <c r="G103" s="778"/>
      <c r="H103" s="171"/>
      <c r="I103" s="171"/>
      <c r="J103" s="171"/>
      <c r="K103" s="780"/>
      <c r="L103" s="781"/>
      <c r="M103"/>
      <c r="N103"/>
    </row>
    <row r="104" spans="1:14" s="16" customFormat="1" ht="12.75" hidden="1">
      <c r="A104" s="832">
        <v>12</v>
      </c>
      <c r="B104" s="833" t="s">
        <v>814</v>
      </c>
      <c r="C104" s="785"/>
      <c r="D104" s="785"/>
      <c r="E104" s="786"/>
      <c r="F104" s="787"/>
      <c r="G104" s="787"/>
      <c r="H104" s="790"/>
      <c r="I104" s="790"/>
      <c r="J104" s="790"/>
      <c r="K104" s="791"/>
      <c r="L104" s="792"/>
      <c r="M104"/>
      <c r="N104"/>
    </row>
    <row r="105" spans="1:14" s="16" customFormat="1" ht="12.75" hidden="1">
      <c r="A105" s="834">
        <v>13</v>
      </c>
      <c r="B105" s="841" t="s">
        <v>816</v>
      </c>
      <c r="C105" s="842"/>
      <c r="D105" s="842"/>
      <c r="E105" s="843"/>
      <c r="F105" s="844"/>
      <c r="G105" s="844"/>
      <c r="H105" s="845"/>
      <c r="I105" s="845"/>
      <c r="J105" s="845"/>
      <c r="K105" s="846"/>
      <c r="L105" s="847"/>
      <c r="M105"/>
      <c r="N105"/>
    </row>
    <row r="106" spans="1:14" s="16" customFormat="1" ht="12.75" hidden="1">
      <c r="A106" s="848"/>
      <c r="B106" s="849" t="s">
        <v>1142</v>
      </c>
      <c r="C106" s="159"/>
      <c r="D106" s="159"/>
      <c r="E106" s="771"/>
      <c r="F106" s="850"/>
      <c r="G106" s="850"/>
      <c r="H106" s="850"/>
      <c r="I106" s="850"/>
      <c r="J106" s="851"/>
      <c r="K106" s="774"/>
      <c r="L106" s="852"/>
      <c r="M106"/>
      <c r="N106"/>
    </row>
    <row r="107" spans="1:14" s="16" customFormat="1" ht="12.75" hidden="1">
      <c r="A107" s="813"/>
      <c r="B107" s="853" t="s">
        <v>1143</v>
      </c>
      <c r="C107" s="854"/>
      <c r="D107" s="854"/>
      <c r="E107" s="855"/>
      <c r="F107" s="856"/>
      <c r="G107" s="856"/>
      <c r="H107" s="856"/>
      <c r="I107" s="856"/>
      <c r="J107" s="857"/>
      <c r="K107" s="858"/>
      <c r="L107" s="859"/>
      <c r="M107"/>
      <c r="N107"/>
    </row>
    <row r="108" spans="1:14" s="16" customFormat="1" ht="12.75" hidden="1">
      <c r="A108" s="860">
        <v>14</v>
      </c>
      <c r="B108" s="824" t="s">
        <v>1156</v>
      </c>
      <c r="C108" s="816"/>
      <c r="D108" s="816"/>
      <c r="E108" s="816"/>
      <c r="F108" s="816">
        <f aca="true" t="shared" si="2" ref="F108:L108">SUM(F100,F105)</f>
        <v>0</v>
      </c>
      <c r="G108" s="816">
        <f t="shared" si="2"/>
        <v>0</v>
      </c>
      <c r="H108" s="816">
        <f t="shared" si="2"/>
        <v>0</v>
      </c>
      <c r="I108" s="816">
        <f t="shared" si="2"/>
        <v>0</v>
      </c>
      <c r="J108" s="816">
        <f t="shared" si="2"/>
        <v>0</v>
      </c>
      <c r="K108" s="816">
        <f t="shared" si="2"/>
        <v>0</v>
      </c>
      <c r="L108" s="816">
        <f t="shared" si="2"/>
        <v>0</v>
      </c>
      <c r="M108"/>
      <c r="N108"/>
    </row>
    <row r="109" spans="1:14" s="16" customFormat="1" ht="12.75" hidden="1">
      <c r="A109" s="1789"/>
      <c r="B109" s="1790"/>
      <c r="C109" s="863"/>
      <c r="D109" s="1791"/>
      <c r="E109" s="1791"/>
      <c r="F109" s="1791"/>
      <c r="G109" s="1791"/>
      <c r="H109" s="1791"/>
      <c r="I109" s="1791"/>
      <c r="J109" s="1791"/>
      <c r="K109" s="647"/>
      <c r="L109" s="647"/>
      <c r="M109"/>
      <c r="N109"/>
    </row>
    <row r="110" spans="1:14" s="16" customFormat="1" ht="12.75" hidden="1">
      <c r="A110" s="1789"/>
      <c r="B110" s="1790"/>
      <c r="C110" s="1791"/>
      <c r="D110" s="1791"/>
      <c r="E110" s="1791"/>
      <c r="F110" s="1791"/>
      <c r="G110" s="1791"/>
      <c r="H110" s="1791"/>
      <c r="I110" s="1791"/>
      <c r="J110" s="1791"/>
      <c r="K110" s="1791"/>
      <c r="L110" s="1791"/>
      <c r="M110"/>
      <c r="N110"/>
    </row>
    <row r="111" spans="1:14" s="16" customFormat="1" ht="12.75" hidden="1">
      <c r="A111" s="1792"/>
      <c r="B111" s="1792"/>
      <c r="C111" s="863"/>
      <c r="D111" s="865"/>
      <c r="E111" s="865"/>
      <c r="F111" s="865"/>
      <c r="G111" s="865"/>
      <c r="H111" s="865"/>
      <c r="I111" s="865"/>
      <c r="J111" s="865"/>
      <c r="K111" s="865"/>
      <c r="L111" s="865"/>
      <c r="M111"/>
      <c r="N111"/>
    </row>
    <row r="112" spans="1:14" s="16" customFormat="1" ht="12.75" hidden="1">
      <c r="A112" s="277"/>
      <c r="B112" s="138"/>
      <c r="C112" s="275"/>
      <c r="D112" s="275"/>
      <c r="E112" s="275"/>
      <c r="F112" s="278"/>
      <c r="G112" s="278"/>
      <c r="H112" s="278"/>
      <c r="I112" s="278"/>
      <c r="J112" s="278"/>
      <c r="K112" s="275"/>
      <c r="L112" s="275"/>
      <c r="M112"/>
      <c r="N112"/>
    </row>
    <row r="113" spans="1:14" s="16" customFormat="1" ht="12.75" hidden="1">
      <c r="A113" s="277"/>
      <c r="B113" s="138"/>
      <c r="C113" s="275"/>
      <c r="D113" s="275"/>
      <c r="E113" s="275"/>
      <c r="F113" s="278"/>
      <c r="G113" s="278"/>
      <c r="H113" s="278"/>
      <c r="I113" s="278"/>
      <c r="J113" s="278"/>
      <c r="K113" s="275"/>
      <c r="L113" s="275"/>
      <c r="M113"/>
      <c r="N113"/>
    </row>
    <row r="114" spans="1:14" s="16" customFormat="1" ht="12.75" hidden="1">
      <c r="A114" s="277"/>
      <c r="B114" s="138"/>
      <c r="C114" s="275"/>
      <c r="D114" s="275"/>
      <c r="E114" s="275"/>
      <c r="F114" s="278"/>
      <c r="G114" s="278"/>
      <c r="H114" s="278"/>
      <c r="I114" s="278"/>
      <c r="J114" s="278"/>
      <c r="K114" s="275"/>
      <c r="L114" s="275"/>
      <c r="M114"/>
      <c r="N114"/>
    </row>
    <row r="115" spans="1:14" s="16" customFormat="1" ht="12.75" hidden="1">
      <c r="A115" s="277"/>
      <c r="B115" s="138"/>
      <c r="C115" s="275"/>
      <c r="D115" s="275"/>
      <c r="E115" s="275"/>
      <c r="F115" s="278"/>
      <c r="G115" s="278"/>
      <c r="H115" s="278"/>
      <c r="I115" s="278"/>
      <c r="J115" s="278"/>
      <c r="K115" s="275"/>
      <c r="L115" s="275"/>
      <c r="M115"/>
      <c r="N115"/>
    </row>
    <row r="116" spans="1:14" s="16" customFormat="1" ht="12.75" hidden="1">
      <c r="A116" s="277"/>
      <c r="B116" s="138"/>
      <c r="C116" s="275"/>
      <c r="D116" s="275"/>
      <c r="E116" s="275"/>
      <c r="F116" s="278"/>
      <c r="G116" s="278"/>
      <c r="H116" s="278"/>
      <c r="I116" s="278"/>
      <c r="J116" s="278"/>
      <c r="K116" s="275"/>
      <c r="L116" s="275"/>
      <c r="M116"/>
      <c r="N116"/>
    </row>
    <row r="117" spans="1:14" s="16" customFormat="1" ht="12.75" hidden="1">
      <c r="A117" s="277"/>
      <c r="B117" s="138"/>
      <c r="C117" s="275"/>
      <c r="D117" s="275"/>
      <c r="E117" s="275"/>
      <c r="F117" s="278"/>
      <c r="G117" s="278"/>
      <c r="H117" s="278"/>
      <c r="I117" s="278"/>
      <c r="J117" s="278"/>
      <c r="K117" s="275"/>
      <c r="L117" s="275"/>
      <c r="M117"/>
      <c r="N117"/>
    </row>
    <row r="118" spans="1:14" s="16" customFormat="1" ht="12.75" hidden="1">
      <c r="A118" s="277"/>
      <c r="B118" s="138"/>
      <c r="C118" s="275"/>
      <c r="D118" s="275"/>
      <c r="E118" s="275"/>
      <c r="F118" s="278"/>
      <c r="G118" s="278"/>
      <c r="H118" s="278"/>
      <c r="I118" s="278"/>
      <c r="J118" s="278"/>
      <c r="K118" s="275"/>
      <c r="L118" s="275"/>
      <c r="M118"/>
      <c r="N118"/>
    </row>
    <row r="119" spans="1:14" s="16" customFormat="1" ht="12.75" hidden="1">
      <c r="A119" s="277"/>
      <c r="B119" s="138"/>
      <c r="C119" s="275"/>
      <c r="D119" s="275"/>
      <c r="E119" s="275"/>
      <c r="F119" s="278"/>
      <c r="G119" s="278"/>
      <c r="H119" s="278"/>
      <c r="I119" s="278"/>
      <c r="J119" s="278"/>
      <c r="K119" s="275"/>
      <c r="L119" s="275"/>
      <c r="M119"/>
      <c r="N119"/>
    </row>
    <row r="120" spans="1:14" s="16" customFormat="1" ht="12.75" hidden="1">
      <c r="A120" s="277"/>
      <c r="B120" s="138"/>
      <c r="C120" s="275"/>
      <c r="D120" s="275"/>
      <c r="E120" s="275"/>
      <c r="F120" s="278"/>
      <c r="G120" s="278"/>
      <c r="H120" s="278"/>
      <c r="I120" s="278"/>
      <c r="J120" s="278"/>
      <c r="K120" s="275"/>
      <c r="L120" s="275"/>
      <c r="M120"/>
      <c r="N120"/>
    </row>
    <row r="121" spans="1:14" s="16" customFormat="1" ht="12.75" hidden="1">
      <c r="A121" s="277"/>
      <c r="B121" s="138"/>
      <c r="C121" s="275"/>
      <c r="D121" s="275"/>
      <c r="E121" s="275"/>
      <c r="F121" s="278"/>
      <c r="G121" s="278"/>
      <c r="H121" s="278"/>
      <c r="I121" s="278"/>
      <c r="J121" s="278"/>
      <c r="K121" s="275"/>
      <c r="L121" s="275"/>
      <c r="M121"/>
      <c r="N121"/>
    </row>
    <row r="122" spans="1:14" s="16" customFormat="1" ht="12.75" hidden="1">
      <c r="A122" s="277"/>
      <c r="B122" s="138"/>
      <c r="C122" s="275"/>
      <c r="D122" s="275"/>
      <c r="E122" s="275"/>
      <c r="F122" s="278"/>
      <c r="G122" s="278"/>
      <c r="H122" s="278"/>
      <c r="I122" s="278"/>
      <c r="J122" s="278"/>
      <c r="K122" s="275"/>
      <c r="L122" s="275"/>
      <c r="M122"/>
      <c r="N122"/>
    </row>
    <row r="123" spans="1:14" s="16" customFormat="1" ht="12.75" hidden="1">
      <c r="A123" s="277"/>
      <c r="B123" s="138"/>
      <c r="C123" s="275"/>
      <c r="D123" s="275"/>
      <c r="E123" s="275"/>
      <c r="F123" s="278"/>
      <c r="G123" s="278"/>
      <c r="H123" s="278"/>
      <c r="I123" s="278"/>
      <c r="J123" s="278"/>
      <c r="K123" s="275"/>
      <c r="L123" s="275"/>
      <c r="M123"/>
      <c r="N123"/>
    </row>
    <row r="124" spans="1:14" s="16" customFormat="1" ht="12.75" hidden="1">
      <c r="A124" s="277"/>
      <c r="B124" s="138"/>
      <c r="C124" s="275"/>
      <c r="D124" s="275"/>
      <c r="E124" s="275"/>
      <c r="F124" s="278"/>
      <c r="G124" s="278"/>
      <c r="H124" s="278"/>
      <c r="I124" s="278"/>
      <c r="J124" s="278"/>
      <c r="K124" s="275"/>
      <c r="L124" s="275"/>
      <c r="M124"/>
      <c r="N124"/>
    </row>
    <row r="125" spans="1:14" s="16" customFormat="1" ht="12.75" hidden="1">
      <c r="A125"/>
      <c r="B125"/>
      <c r="C125" s="646"/>
      <c r="D125" s="136"/>
      <c r="E125" s="136"/>
      <c r="F125"/>
      <c r="G125"/>
      <c r="H125"/>
      <c r="I125"/>
      <c r="J125"/>
      <c r="K125" s="139" t="s">
        <v>1157</v>
      </c>
      <c r="L125" s="139"/>
      <c r="M125"/>
      <c r="N125"/>
    </row>
    <row r="126" spans="1:14" s="16" customFormat="1" ht="12.75" hidden="1">
      <c r="A126"/>
      <c r="B126"/>
      <c r="C126" s="646"/>
      <c r="D126" s="136"/>
      <c r="E126" s="136"/>
      <c r="F126"/>
      <c r="G126"/>
      <c r="H126"/>
      <c r="I126"/>
      <c r="J126"/>
      <c r="K126" s="136"/>
      <c r="L126" s="136"/>
      <c r="M126"/>
      <c r="N126"/>
    </row>
    <row r="127" spans="1:14" s="16" customFormat="1" ht="12.75" hidden="1">
      <c r="A127"/>
      <c r="B127"/>
      <c r="C127" s="646"/>
      <c r="D127" s="136"/>
      <c r="E127" s="136" t="s">
        <v>962</v>
      </c>
      <c r="F127"/>
      <c r="G127"/>
      <c r="H127"/>
      <c r="I127"/>
      <c r="J127"/>
      <c r="K127" s="136"/>
      <c r="L127" s="136"/>
      <c r="M127"/>
      <c r="N127"/>
    </row>
    <row r="128" spans="1:14" s="16" customFormat="1" ht="12.75" hidden="1">
      <c r="A128"/>
      <c r="B128"/>
      <c r="C128" s="646"/>
      <c r="D128" s="136"/>
      <c r="E128" s="136"/>
      <c r="F128"/>
      <c r="G128"/>
      <c r="H128"/>
      <c r="I128"/>
      <c r="J128"/>
      <c r="K128" s="136"/>
      <c r="L128" s="136"/>
      <c r="M128"/>
      <c r="N128"/>
    </row>
    <row r="129" spans="1:14" s="16" customFormat="1" ht="12.75" hidden="1">
      <c r="A129"/>
      <c r="B129"/>
      <c r="C129" s="646"/>
      <c r="D129" s="136"/>
      <c r="E129" s="136"/>
      <c r="F129"/>
      <c r="G129"/>
      <c r="H129"/>
      <c r="I129"/>
      <c r="J129"/>
      <c r="K129" s="136"/>
      <c r="L129" s="136"/>
      <c r="M129"/>
      <c r="N129"/>
    </row>
    <row r="130" spans="1:14" s="16" customFormat="1" ht="12.75" hidden="1">
      <c r="A130"/>
      <c r="B130"/>
      <c r="C130" s="646"/>
      <c r="D130" s="136"/>
      <c r="E130" s="136"/>
      <c r="F130"/>
      <c r="G130"/>
      <c r="H130"/>
      <c r="I130"/>
      <c r="J130"/>
      <c r="K130" s="136"/>
      <c r="L130" s="136"/>
      <c r="M130"/>
      <c r="N130"/>
    </row>
    <row r="131" spans="1:14" s="16" customFormat="1" ht="12.75" hidden="1">
      <c r="A131"/>
      <c r="B131" s="1785" t="s">
        <v>1148</v>
      </c>
      <c r="C131" s="1785"/>
      <c r="D131" s="1785"/>
      <c r="E131" s="1785"/>
      <c r="F131" s="1785"/>
      <c r="G131" s="1785"/>
      <c r="H131" s="1785"/>
      <c r="I131"/>
      <c r="J131"/>
      <c r="K131" s="136"/>
      <c r="L131" s="136"/>
      <c r="M131"/>
      <c r="N131"/>
    </row>
    <row r="132" spans="1:14" s="16" customFormat="1" ht="12.75" hidden="1">
      <c r="A132"/>
      <c r="B132" s="767"/>
      <c r="C132" s="366"/>
      <c r="D132" s="767"/>
      <c r="E132" s="767"/>
      <c r="F132" s="350"/>
      <c r="G132" s="350"/>
      <c r="H132" s="350"/>
      <c r="I132"/>
      <c r="J132"/>
      <c r="K132" s="136"/>
      <c r="L132" s="136"/>
      <c r="M132"/>
      <c r="N132"/>
    </row>
    <row r="133" spans="1:14" s="16" customFormat="1" ht="12.75" hidden="1">
      <c r="A133"/>
      <c r="B133" s="767"/>
      <c r="C133" s="366"/>
      <c r="D133" s="767" t="s">
        <v>1158</v>
      </c>
      <c r="E133" s="767"/>
      <c r="F133" s="350"/>
      <c r="G133" s="350"/>
      <c r="H133" s="350"/>
      <c r="I133"/>
      <c r="J133"/>
      <c r="K133" s="136"/>
      <c r="L133" s="136"/>
      <c r="M133"/>
      <c r="N133"/>
    </row>
    <row r="134" spans="1:14" s="16" customFormat="1" ht="12.75" hidden="1">
      <c r="A134"/>
      <c r="B134" s="767"/>
      <c r="C134" s="366"/>
      <c r="D134" s="767"/>
      <c r="E134" s="767"/>
      <c r="F134" s="350"/>
      <c r="G134" s="350"/>
      <c r="H134" s="350"/>
      <c r="I134"/>
      <c r="J134"/>
      <c r="K134" s="136"/>
      <c r="L134" s="136"/>
      <c r="M134"/>
      <c r="N134"/>
    </row>
    <row r="135" spans="1:14" s="16" customFormat="1" ht="15.75" customHeight="1" hidden="1">
      <c r="A135" s="1767"/>
      <c r="B135" s="1786" t="s">
        <v>1125</v>
      </c>
      <c r="C135" s="146" t="s">
        <v>591</v>
      </c>
      <c r="D135" s="1769" t="s">
        <v>592</v>
      </c>
      <c r="E135" s="1769"/>
      <c r="F135" s="1769"/>
      <c r="G135" s="1769"/>
      <c r="H135" s="1769"/>
      <c r="I135" s="1769"/>
      <c r="J135" s="1769"/>
      <c r="K135" s="147" t="s">
        <v>796</v>
      </c>
      <c r="L135" s="147" t="s">
        <v>797</v>
      </c>
      <c r="M135" s="275"/>
      <c r="N135" s="139"/>
    </row>
    <row r="136" spans="1:14" s="16" customFormat="1" ht="15" customHeight="1" hidden="1">
      <c r="A136" s="1767"/>
      <c r="B136" s="1786"/>
      <c r="C136" s="148"/>
      <c r="D136" s="149"/>
      <c r="E136" s="149"/>
      <c r="F136" s="768" t="s">
        <v>798</v>
      </c>
      <c r="G136" s="149"/>
      <c r="H136" s="149"/>
      <c r="I136" s="149"/>
      <c r="J136" s="151"/>
      <c r="K136" s="1769" t="s">
        <v>799</v>
      </c>
      <c r="L136" s="1769"/>
      <c r="M136"/>
      <c r="N136"/>
    </row>
    <row r="137" spans="1:14" s="16" customFormat="1" ht="13.5" customHeight="1" hidden="1">
      <c r="A137" s="1769" t="s">
        <v>1159</v>
      </c>
      <c r="B137" s="1769"/>
      <c r="C137" s="152"/>
      <c r="D137" s="769"/>
      <c r="E137" s="154"/>
      <c r="F137" s="154"/>
      <c r="G137" s="154"/>
      <c r="H137" s="154"/>
      <c r="I137" s="154"/>
      <c r="J137" s="154"/>
      <c r="K137" s="154"/>
      <c r="L137" s="155"/>
      <c r="M137"/>
      <c r="N137"/>
    </row>
    <row r="138" spans="1:14" s="16" customFormat="1" ht="12.75" hidden="1">
      <c r="A138" s="156">
        <v>1</v>
      </c>
      <c r="B138" s="157" t="s">
        <v>738</v>
      </c>
      <c r="C138" s="770"/>
      <c r="D138" s="159"/>
      <c r="E138" s="159"/>
      <c r="F138" s="866"/>
      <c r="G138" s="772"/>
      <c r="H138" s="773"/>
      <c r="I138" s="160"/>
      <c r="J138" s="163"/>
      <c r="K138" s="774"/>
      <c r="L138" s="775"/>
      <c r="M138"/>
      <c r="N138"/>
    </row>
    <row r="139" spans="1:14" s="16" customFormat="1" ht="12.75" hidden="1">
      <c r="A139" s="165">
        <v>2</v>
      </c>
      <c r="B139" s="166" t="s">
        <v>1129</v>
      </c>
      <c r="C139" s="776"/>
      <c r="D139" s="168"/>
      <c r="E139" s="168"/>
      <c r="F139" s="812"/>
      <c r="G139" s="778"/>
      <c r="H139" s="779"/>
      <c r="I139" s="169"/>
      <c r="J139" s="171"/>
      <c r="K139" s="780"/>
      <c r="L139" s="781"/>
      <c r="M139"/>
      <c r="N139"/>
    </row>
    <row r="140" spans="1:14" s="16" customFormat="1" ht="12.75" hidden="1">
      <c r="A140" s="165">
        <v>3</v>
      </c>
      <c r="B140" s="166" t="s">
        <v>1130</v>
      </c>
      <c r="C140" s="776"/>
      <c r="D140" s="168"/>
      <c r="E140" s="168"/>
      <c r="F140" s="812"/>
      <c r="G140" s="778"/>
      <c r="H140" s="779"/>
      <c r="I140" s="169"/>
      <c r="J140" s="171"/>
      <c r="K140" s="780"/>
      <c r="L140" s="781"/>
      <c r="M140"/>
      <c r="N140"/>
    </row>
    <row r="141" spans="1:14" s="16" customFormat="1" ht="12.75" hidden="1">
      <c r="A141" s="165">
        <v>4</v>
      </c>
      <c r="B141" s="166" t="s">
        <v>1131</v>
      </c>
      <c r="C141" s="776"/>
      <c r="D141" s="168"/>
      <c r="E141" s="168"/>
      <c r="F141" s="812"/>
      <c r="G141" s="778"/>
      <c r="H141" s="779"/>
      <c r="I141" s="169"/>
      <c r="J141" s="171"/>
      <c r="K141" s="780"/>
      <c r="L141" s="781"/>
      <c r="M141"/>
      <c r="N141"/>
    </row>
    <row r="142" spans="1:14" s="16" customFormat="1" ht="12.75" hidden="1">
      <c r="A142" s="782">
        <v>5</v>
      </c>
      <c r="B142" s="783" t="s">
        <v>1132</v>
      </c>
      <c r="C142" s="784"/>
      <c r="D142" s="785"/>
      <c r="E142" s="785"/>
      <c r="F142" s="867"/>
      <c r="G142" s="787"/>
      <c r="H142" s="788"/>
      <c r="I142" s="789"/>
      <c r="J142" s="790"/>
      <c r="K142" s="791"/>
      <c r="L142" s="792"/>
      <c r="M142"/>
      <c r="N142"/>
    </row>
    <row r="143" spans="1:14" s="16" customFormat="1" ht="12.75" hidden="1">
      <c r="A143" s="793">
        <v>6</v>
      </c>
      <c r="B143" s="794" t="s">
        <v>1133</v>
      </c>
      <c r="C143" s="795">
        <f>SUM(C138:C142)</f>
        <v>0</v>
      </c>
      <c r="D143" s="796">
        <f aca="true" t="shared" si="3" ref="D143:L143">SUM(D138:D142)</f>
        <v>0</v>
      </c>
      <c r="E143" s="796">
        <f t="shared" si="3"/>
        <v>0</v>
      </c>
      <c r="F143" s="797">
        <f t="shared" si="3"/>
        <v>0</v>
      </c>
      <c r="G143" s="798">
        <f t="shared" si="3"/>
        <v>0</v>
      </c>
      <c r="H143" s="799">
        <f t="shared" si="3"/>
        <v>0</v>
      </c>
      <c r="I143" s="800">
        <f t="shared" si="3"/>
        <v>0</v>
      </c>
      <c r="J143" s="801">
        <f t="shared" si="3"/>
        <v>0</v>
      </c>
      <c r="K143" s="802">
        <f t="shared" si="3"/>
        <v>0</v>
      </c>
      <c r="L143" s="799">
        <f t="shared" si="3"/>
        <v>0</v>
      </c>
      <c r="M143"/>
      <c r="N143"/>
    </row>
    <row r="144" spans="1:14" s="16" customFormat="1" ht="12.75" hidden="1">
      <c r="A144" s="803">
        <v>7</v>
      </c>
      <c r="B144" s="232" t="s">
        <v>1151</v>
      </c>
      <c r="C144" s="804"/>
      <c r="D144" s="173"/>
      <c r="E144" s="173"/>
      <c r="F144" s="868"/>
      <c r="G144" s="806"/>
      <c r="H144" s="807"/>
      <c r="I144" s="198"/>
      <c r="J144" s="163"/>
      <c r="K144" s="808"/>
      <c r="L144" s="809"/>
      <c r="M144"/>
      <c r="N144"/>
    </row>
    <row r="145" spans="1:14" s="16" customFormat="1" ht="12.75" hidden="1">
      <c r="A145" s="165">
        <v>8</v>
      </c>
      <c r="B145" s="166" t="s">
        <v>1152</v>
      </c>
      <c r="C145" s="776"/>
      <c r="D145" s="168"/>
      <c r="E145" s="168"/>
      <c r="F145" s="812"/>
      <c r="G145" s="778"/>
      <c r="H145" s="779"/>
      <c r="I145" s="169"/>
      <c r="J145" s="171"/>
      <c r="K145" s="780"/>
      <c r="L145" s="781"/>
      <c r="M145"/>
      <c r="N145"/>
    </row>
    <row r="146" spans="1:14" s="16" customFormat="1" ht="12.75" hidden="1">
      <c r="A146" s="165">
        <v>9</v>
      </c>
      <c r="B146" s="166" t="s">
        <v>1153</v>
      </c>
      <c r="C146" s="776"/>
      <c r="D146" s="168"/>
      <c r="E146" s="168"/>
      <c r="F146" s="812"/>
      <c r="G146" s="778"/>
      <c r="H146" s="779"/>
      <c r="I146" s="169"/>
      <c r="J146" s="171"/>
      <c r="K146" s="780"/>
      <c r="L146" s="781"/>
      <c r="M146"/>
      <c r="N146"/>
    </row>
    <row r="147" spans="1:14" s="16" customFormat="1" ht="12.75" hidden="1">
      <c r="A147" s="165">
        <v>10</v>
      </c>
      <c r="B147" s="166" t="s">
        <v>1101</v>
      </c>
      <c r="C147" s="776"/>
      <c r="D147" s="168"/>
      <c r="E147" s="168"/>
      <c r="F147" s="812"/>
      <c r="G147" s="778"/>
      <c r="H147" s="779"/>
      <c r="I147" s="169"/>
      <c r="J147" s="171"/>
      <c r="K147" s="780"/>
      <c r="L147" s="781"/>
      <c r="M147"/>
      <c r="N147"/>
    </row>
    <row r="148" spans="1:14" s="16" customFormat="1" ht="12.75" hidden="1">
      <c r="A148" s="810">
        <v>11</v>
      </c>
      <c r="B148" s="811" t="s">
        <v>1137</v>
      </c>
      <c r="C148" s="776"/>
      <c r="D148" s="168"/>
      <c r="E148" s="168"/>
      <c r="F148" s="812"/>
      <c r="G148" s="778"/>
      <c r="H148" s="779"/>
      <c r="I148" s="812"/>
      <c r="J148" s="171"/>
      <c r="K148" s="780"/>
      <c r="L148" s="781"/>
      <c r="M148"/>
      <c r="N148"/>
    </row>
    <row r="149" spans="1:14" s="16" customFormat="1" ht="12.75" hidden="1">
      <c r="A149" s="813">
        <v>12</v>
      </c>
      <c r="B149" s="814" t="s">
        <v>1138</v>
      </c>
      <c r="C149" s="815"/>
      <c r="D149" s="816"/>
      <c r="E149" s="816"/>
      <c r="F149" s="869"/>
      <c r="G149" s="818"/>
      <c r="H149" s="819"/>
      <c r="I149" s="278"/>
      <c r="J149" s="820"/>
      <c r="K149" s="821"/>
      <c r="L149" s="822"/>
      <c r="M149"/>
      <c r="N149"/>
    </row>
    <row r="150" spans="1:14" s="16" customFormat="1" ht="24" customHeight="1" hidden="1">
      <c r="A150" s="823">
        <v>13</v>
      </c>
      <c r="B150" s="824" t="s">
        <v>1160</v>
      </c>
      <c r="C150" s="825"/>
      <c r="D150" s="825"/>
      <c r="E150" s="825"/>
      <c r="F150" s="870">
        <f aca="true" t="shared" si="4" ref="F150:L150">SUM(F143:F149)</f>
        <v>0</v>
      </c>
      <c r="G150" s="825">
        <f t="shared" si="4"/>
        <v>0</v>
      </c>
      <c r="H150" s="825">
        <f t="shared" si="4"/>
        <v>0</v>
      </c>
      <c r="I150" s="825">
        <f t="shared" si="4"/>
        <v>0</v>
      </c>
      <c r="J150" s="825">
        <f t="shared" si="4"/>
        <v>0</v>
      </c>
      <c r="K150" s="825">
        <f t="shared" si="4"/>
        <v>0</v>
      </c>
      <c r="L150" s="825">
        <f t="shared" si="4"/>
        <v>0</v>
      </c>
      <c r="M150"/>
      <c r="N150"/>
    </row>
    <row r="151" spans="1:14" s="16" customFormat="1" ht="12.75" hidden="1">
      <c r="A151" s="764"/>
      <c r="B151" s="765"/>
      <c r="C151" s="275"/>
      <c r="D151" s="275"/>
      <c r="E151" s="275"/>
      <c r="F151" s="275"/>
      <c r="G151" s="275"/>
      <c r="H151" s="275"/>
      <c r="I151" s="275"/>
      <c r="J151" s="275"/>
      <c r="K151" s="275"/>
      <c r="L151" s="275"/>
      <c r="M151"/>
      <c r="N151"/>
    </row>
    <row r="152" spans="1:14" s="16" customFormat="1" ht="12.75" hidden="1">
      <c r="A152"/>
      <c r="B152" s="767"/>
      <c r="C152" s="366"/>
      <c r="D152" s="767"/>
      <c r="E152" s="767"/>
      <c r="F152" s="350"/>
      <c r="G152" s="350"/>
      <c r="H152" s="350"/>
      <c r="I152"/>
      <c r="J152"/>
      <c r="K152" s="136"/>
      <c r="L152" s="136"/>
      <c r="M152"/>
      <c r="N152"/>
    </row>
    <row r="153" spans="1:14" s="16" customFormat="1" ht="13.5" customHeight="1" hidden="1">
      <c r="A153" s="1767"/>
      <c r="B153" s="1786" t="s">
        <v>795</v>
      </c>
      <c r="C153" s="146" t="s">
        <v>591</v>
      </c>
      <c r="D153" s="1769" t="s">
        <v>592</v>
      </c>
      <c r="E153" s="1769"/>
      <c r="F153" s="1769"/>
      <c r="G153" s="1769"/>
      <c r="H153" s="1769"/>
      <c r="I153" s="1769"/>
      <c r="J153" s="1769"/>
      <c r="K153" s="147" t="s">
        <v>796</v>
      </c>
      <c r="L153" s="147" t="s">
        <v>797</v>
      </c>
      <c r="M153"/>
      <c r="N153"/>
    </row>
    <row r="154" spans="1:14" s="16" customFormat="1" ht="13.5" customHeight="1" hidden="1">
      <c r="A154" s="1767"/>
      <c r="B154" s="1786"/>
      <c r="C154" s="148"/>
      <c r="D154" s="149"/>
      <c r="E154" s="149"/>
      <c r="F154" s="768" t="s">
        <v>798</v>
      </c>
      <c r="G154" s="149"/>
      <c r="H154" s="149"/>
      <c r="I154" s="149"/>
      <c r="J154" s="151"/>
      <c r="K154" s="1769" t="s">
        <v>799</v>
      </c>
      <c r="L154" s="1769"/>
      <c r="M154"/>
      <c r="N154"/>
    </row>
    <row r="155" spans="1:14" s="16" customFormat="1" ht="13.5" customHeight="1" hidden="1">
      <c r="A155" s="1769" t="s">
        <v>1161</v>
      </c>
      <c r="B155" s="1769"/>
      <c r="C155" s="152"/>
      <c r="D155" s="154"/>
      <c r="E155" s="154"/>
      <c r="F155" s="154"/>
      <c r="G155" s="154"/>
      <c r="H155" s="154"/>
      <c r="I155" s="154"/>
      <c r="J155" s="154"/>
      <c r="K155" s="154"/>
      <c r="L155" s="155"/>
      <c r="M155"/>
      <c r="N155"/>
    </row>
    <row r="156" spans="1:14" s="16" customFormat="1" ht="12.75" hidden="1">
      <c r="A156" s="830">
        <v>1</v>
      </c>
      <c r="B156" s="831" t="s">
        <v>801</v>
      </c>
      <c r="C156" s="159"/>
      <c r="D156" s="159"/>
      <c r="E156" s="159"/>
      <c r="F156" s="866"/>
      <c r="G156" s="772"/>
      <c r="H156" s="162"/>
      <c r="I156" s="162"/>
      <c r="J156" s="163"/>
      <c r="K156" s="774"/>
      <c r="L156" s="775"/>
      <c r="M156"/>
      <c r="N156"/>
    </row>
    <row r="157" spans="1:14" s="16" customFormat="1" ht="12.75" hidden="1">
      <c r="A157" s="200">
        <v>2</v>
      </c>
      <c r="B157" s="201" t="s">
        <v>802</v>
      </c>
      <c r="C157" s="168"/>
      <c r="D157" s="168"/>
      <c r="E157" s="168"/>
      <c r="F157" s="812"/>
      <c r="G157" s="778"/>
      <c r="H157" s="171"/>
      <c r="I157" s="171"/>
      <c r="J157" s="171"/>
      <c r="K157" s="780"/>
      <c r="L157" s="781"/>
      <c r="M157"/>
      <c r="N157"/>
    </row>
    <row r="158" spans="1:14" s="16" customFormat="1" ht="12.75" hidden="1">
      <c r="A158" s="200">
        <v>3</v>
      </c>
      <c r="B158" s="201" t="s">
        <v>803</v>
      </c>
      <c r="C158" s="168"/>
      <c r="D158" s="168"/>
      <c r="E158" s="168"/>
      <c r="F158" s="812"/>
      <c r="G158" s="778"/>
      <c r="H158" s="171"/>
      <c r="I158" s="171"/>
      <c r="J158" s="171"/>
      <c r="K158" s="780"/>
      <c r="L158" s="781"/>
      <c r="M158"/>
      <c r="N158"/>
    </row>
    <row r="159" spans="1:14" s="16" customFormat="1" ht="12.75" hidden="1">
      <c r="A159" s="200">
        <v>4</v>
      </c>
      <c r="B159" s="201" t="s">
        <v>804</v>
      </c>
      <c r="C159" s="168"/>
      <c r="D159" s="168"/>
      <c r="E159" s="168"/>
      <c r="F159" s="812"/>
      <c r="G159" s="778"/>
      <c r="H159" s="171"/>
      <c r="I159" s="171"/>
      <c r="J159" s="171"/>
      <c r="K159" s="780"/>
      <c r="L159" s="781"/>
      <c r="M159"/>
      <c r="N159"/>
    </row>
    <row r="160" spans="1:14" s="16" customFormat="1" ht="12.75" hidden="1">
      <c r="A160" s="200">
        <v>5</v>
      </c>
      <c r="B160" s="201" t="s">
        <v>774</v>
      </c>
      <c r="C160" s="168"/>
      <c r="D160" s="168"/>
      <c r="E160" s="168"/>
      <c r="F160" s="812"/>
      <c r="G160" s="778"/>
      <c r="H160" s="171"/>
      <c r="I160" s="171"/>
      <c r="J160" s="171"/>
      <c r="K160" s="780"/>
      <c r="L160" s="781"/>
      <c r="M160"/>
      <c r="N160"/>
    </row>
    <row r="161" spans="1:14" s="16" customFormat="1" ht="12.75" hidden="1">
      <c r="A161" s="200">
        <v>6</v>
      </c>
      <c r="B161" s="201" t="s">
        <v>1140</v>
      </c>
      <c r="C161" s="168"/>
      <c r="D161" s="168"/>
      <c r="E161" s="168"/>
      <c r="F161" s="812"/>
      <c r="G161" s="778"/>
      <c r="H161" s="171"/>
      <c r="I161" s="171"/>
      <c r="J161" s="171"/>
      <c r="K161" s="780"/>
      <c r="L161" s="781"/>
      <c r="M161"/>
      <c r="N161"/>
    </row>
    <row r="162" spans="1:14" s="16" customFormat="1" ht="12.75" hidden="1">
      <c r="A162" s="832">
        <v>7</v>
      </c>
      <c r="B162" s="833" t="s">
        <v>1141</v>
      </c>
      <c r="C162" s="785"/>
      <c r="D162" s="785"/>
      <c r="E162" s="785"/>
      <c r="F162" s="867"/>
      <c r="G162" s="787"/>
      <c r="H162" s="790"/>
      <c r="I162" s="790"/>
      <c r="J162" s="790"/>
      <c r="K162" s="791"/>
      <c r="L162" s="792"/>
      <c r="M162"/>
      <c r="N162"/>
    </row>
    <row r="163" spans="1:14" s="16" customFormat="1" ht="12.75" hidden="1">
      <c r="A163" s="834">
        <v>8</v>
      </c>
      <c r="B163" s="835" t="s">
        <v>809</v>
      </c>
      <c r="C163" s="836"/>
      <c r="D163" s="836"/>
      <c r="E163" s="836"/>
      <c r="F163" s="871"/>
      <c r="G163" s="837"/>
      <c r="H163" s="838"/>
      <c r="I163" s="838"/>
      <c r="J163" s="838"/>
      <c r="K163" s="839"/>
      <c r="L163" s="840"/>
      <c r="M163"/>
      <c r="N163"/>
    </row>
    <row r="164" spans="1:14" s="16" customFormat="1" ht="12.75" hidden="1">
      <c r="A164" s="196">
        <v>9</v>
      </c>
      <c r="B164" s="197" t="s">
        <v>1140</v>
      </c>
      <c r="C164" s="173"/>
      <c r="D164" s="173"/>
      <c r="E164" s="173"/>
      <c r="F164" s="868"/>
      <c r="G164" s="806"/>
      <c r="H164" s="163"/>
      <c r="I164" s="163"/>
      <c r="J164" s="163"/>
      <c r="K164" s="808"/>
      <c r="L164" s="809"/>
      <c r="M164"/>
      <c r="N164"/>
    </row>
    <row r="165" spans="1:14" s="16" customFormat="1" ht="12.75" hidden="1">
      <c r="A165" s="200">
        <v>10</v>
      </c>
      <c r="B165" s="201" t="s">
        <v>1141</v>
      </c>
      <c r="C165" s="168"/>
      <c r="D165" s="168"/>
      <c r="E165" s="168"/>
      <c r="F165" s="812"/>
      <c r="G165" s="778"/>
      <c r="H165" s="171"/>
      <c r="I165" s="171"/>
      <c r="J165" s="171"/>
      <c r="K165" s="780"/>
      <c r="L165" s="781"/>
      <c r="M165"/>
      <c r="N165"/>
    </row>
    <row r="166" spans="1:14" s="16" customFormat="1" ht="12.75" hidden="1">
      <c r="A166" s="200">
        <v>11</v>
      </c>
      <c r="B166" s="201" t="s">
        <v>764</v>
      </c>
      <c r="C166" s="168"/>
      <c r="D166" s="168"/>
      <c r="E166" s="168"/>
      <c r="F166" s="812"/>
      <c r="G166" s="778"/>
      <c r="H166" s="171"/>
      <c r="I166" s="171"/>
      <c r="J166" s="171"/>
      <c r="K166" s="780"/>
      <c r="L166" s="781"/>
      <c r="M166"/>
      <c r="N166"/>
    </row>
    <row r="167" spans="1:14" s="16" customFormat="1" ht="12.75" hidden="1">
      <c r="A167" s="832">
        <v>12</v>
      </c>
      <c r="B167" s="833" t="s">
        <v>814</v>
      </c>
      <c r="C167" s="785"/>
      <c r="D167" s="785"/>
      <c r="E167" s="785"/>
      <c r="F167" s="867"/>
      <c r="G167" s="787"/>
      <c r="H167" s="790"/>
      <c r="I167" s="790"/>
      <c r="J167" s="790"/>
      <c r="K167" s="791"/>
      <c r="L167" s="792"/>
      <c r="M167"/>
      <c r="N167"/>
    </row>
    <row r="168" spans="1:14" s="16" customFormat="1" ht="12.75" hidden="1">
      <c r="A168" s="834">
        <v>13</v>
      </c>
      <c r="B168" s="841" t="s">
        <v>816</v>
      </c>
      <c r="C168" s="842"/>
      <c r="D168" s="842"/>
      <c r="E168" s="842"/>
      <c r="F168" s="872"/>
      <c r="G168" s="844"/>
      <c r="H168" s="845"/>
      <c r="I168" s="845"/>
      <c r="J168" s="845"/>
      <c r="K168" s="846"/>
      <c r="L168" s="847"/>
      <c r="M168"/>
      <c r="N168"/>
    </row>
    <row r="169" spans="1:14" s="16" customFormat="1" ht="12.75" hidden="1">
      <c r="A169" s="848"/>
      <c r="B169" s="849" t="s">
        <v>1142</v>
      </c>
      <c r="C169" s="159"/>
      <c r="D169" s="159"/>
      <c r="E169" s="159"/>
      <c r="F169" s="873"/>
      <c r="G169" s="850"/>
      <c r="H169" s="850"/>
      <c r="I169" s="850"/>
      <c r="J169" s="851"/>
      <c r="K169" s="774"/>
      <c r="L169" s="852"/>
      <c r="M169"/>
      <c r="N169"/>
    </row>
    <row r="170" spans="1:14" s="16" customFormat="1" ht="12.75" hidden="1">
      <c r="A170" s="813"/>
      <c r="B170" s="853" t="s">
        <v>1143</v>
      </c>
      <c r="C170" s="854"/>
      <c r="D170" s="854"/>
      <c r="E170" s="854"/>
      <c r="F170" s="874"/>
      <c r="G170" s="856"/>
      <c r="H170" s="856"/>
      <c r="I170" s="856"/>
      <c r="J170" s="857"/>
      <c r="K170" s="858"/>
      <c r="L170" s="859"/>
      <c r="M170"/>
      <c r="N170"/>
    </row>
    <row r="171" spans="1:14" s="16" customFormat="1" ht="24.75" customHeight="1" hidden="1">
      <c r="A171" s="860">
        <v>14</v>
      </c>
      <c r="B171" s="875" t="s">
        <v>1162</v>
      </c>
      <c r="C171" s="825"/>
      <c r="D171" s="825"/>
      <c r="E171" s="825"/>
      <c r="F171" s="825">
        <f aca="true" t="shared" si="5" ref="F171:L171">SUM(F163,F168)</f>
        <v>0</v>
      </c>
      <c r="G171" s="825">
        <f t="shared" si="5"/>
        <v>0</v>
      </c>
      <c r="H171" s="825">
        <f t="shared" si="5"/>
        <v>0</v>
      </c>
      <c r="I171" s="825">
        <f t="shared" si="5"/>
        <v>0</v>
      </c>
      <c r="J171" s="825">
        <f t="shared" si="5"/>
        <v>0</v>
      </c>
      <c r="K171" s="825">
        <f t="shared" si="5"/>
        <v>0</v>
      </c>
      <c r="L171" s="825">
        <f t="shared" si="5"/>
        <v>0</v>
      </c>
      <c r="M171"/>
      <c r="N171"/>
    </row>
    <row r="172" spans="1:14" s="16" customFormat="1" ht="12.75" hidden="1">
      <c r="A172" s="1789"/>
      <c r="B172" s="1790"/>
      <c r="C172" s="863"/>
      <c r="D172" s="1791"/>
      <c r="E172" s="1791"/>
      <c r="F172" s="1791"/>
      <c r="G172" s="1791"/>
      <c r="H172" s="1791"/>
      <c r="I172" s="1791"/>
      <c r="J172" s="1791"/>
      <c r="K172" s="647"/>
      <c r="L172" s="647"/>
      <c r="M172" s="864"/>
      <c r="N172" s="139"/>
    </row>
    <row r="173" spans="1:14" s="16" customFormat="1" ht="12.75" hidden="1">
      <c r="A173" s="1789"/>
      <c r="B173" s="1790"/>
      <c r="C173" s="1791"/>
      <c r="D173" s="1791"/>
      <c r="E173" s="1791"/>
      <c r="F173" s="1791"/>
      <c r="G173" s="1791"/>
      <c r="H173" s="1791"/>
      <c r="I173" s="1791"/>
      <c r="J173" s="1791"/>
      <c r="K173" s="1791"/>
      <c r="L173" s="1791"/>
      <c r="M173"/>
      <c r="N173"/>
    </row>
    <row r="174" spans="1:14" s="16" customFormat="1" ht="12.75" hidden="1">
      <c r="A174" s="1791"/>
      <c r="B174" s="1791"/>
      <c r="C174" s="863"/>
      <c r="D174" s="865"/>
      <c r="E174" s="865"/>
      <c r="F174" s="865"/>
      <c r="G174" s="865"/>
      <c r="H174" s="865"/>
      <c r="I174" s="863"/>
      <c r="J174" s="876"/>
      <c r="K174" s="863"/>
      <c r="L174" s="863"/>
      <c r="M174"/>
      <c r="N174"/>
    </row>
    <row r="175" spans="1:14" s="16" customFormat="1" ht="12.75" hidden="1">
      <c r="A175" s="277"/>
      <c r="B175" s="138"/>
      <c r="C175" s="647"/>
      <c r="D175" s="647"/>
      <c r="E175" s="647"/>
      <c r="F175" s="138"/>
      <c r="G175" s="138"/>
      <c r="H175" s="138"/>
      <c r="I175" s="138"/>
      <c r="J175" s="138"/>
      <c r="K175" s="647"/>
      <c r="L175" s="647"/>
      <c r="M175"/>
      <c r="N175"/>
    </row>
    <row r="176" spans="1:14" s="16" customFormat="1" ht="12.75" hidden="1">
      <c r="A176" s="277"/>
      <c r="B176" s="138"/>
      <c r="C176" s="647"/>
      <c r="D176" s="647"/>
      <c r="E176" s="647"/>
      <c r="F176" s="138"/>
      <c r="G176" s="138"/>
      <c r="H176" s="138"/>
      <c r="I176" s="138"/>
      <c r="J176" s="138"/>
      <c r="K176" s="647"/>
      <c r="L176" s="647"/>
      <c r="M176"/>
      <c r="N176"/>
    </row>
    <row r="177" spans="1:14" s="16" customFormat="1" ht="12.75" hidden="1">
      <c r="A177" s="277"/>
      <c r="B177" s="138"/>
      <c r="C177" s="647"/>
      <c r="D177" s="647"/>
      <c r="E177" s="647"/>
      <c r="F177" s="138"/>
      <c r="G177" s="138"/>
      <c r="H177" s="138"/>
      <c r="I177" s="138"/>
      <c r="J177" s="138"/>
      <c r="K177" s="647"/>
      <c r="L177" s="647"/>
      <c r="M177"/>
      <c r="N177"/>
    </row>
    <row r="178" spans="1:14" s="16" customFormat="1" ht="12.75" hidden="1">
      <c r="A178" s="277"/>
      <c r="B178" s="138"/>
      <c r="C178" s="647"/>
      <c r="D178" s="647"/>
      <c r="E178" s="647"/>
      <c r="F178" s="138"/>
      <c r="G178" s="138"/>
      <c r="H178" s="138"/>
      <c r="I178" s="138"/>
      <c r="J178" s="138"/>
      <c r="K178" s="647"/>
      <c r="L178" s="647"/>
      <c r="M178"/>
      <c r="N178"/>
    </row>
    <row r="179" spans="1:14" s="16" customFormat="1" ht="12.75" hidden="1">
      <c r="A179" s="277"/>
      <c r="B179" s="138"/>
      <c r="C179" s="647"/>
      <c r="D179" s="647"/>
      <c r="E179" s="647"/>
      <c r="F179" s="138"/>
      <c r="G179" s="138"/>
      <c r="H179" s="138"/>
      <c r="I179" s="138"/>
      <c r="J179" s="138"/>
      <c r="K179" s="647"/>
      <c r="L179" s="647"/>
      <c r="M179"/>
      <c r="N179"/>
    </row>
    <row r="180" spans="1:14" s="16" customFormat="1" ht="12.75" hidden="1">
      <c r="A180" s="277"/>
      <c r="B180" s="138"/>
      <c r="C180" s="647"/>
      <c r="D180" s="647"/>
      <c r="E180" s="647"/>
      <c r="F180" s="138"/>
      <c r="G180" s="138"/>
      <c r="H180" s="138"/>
      <c r="I180" s="138"/>
      <c r="J180" s="138"/>
      <c r="K180" s="647"/>
      <c r="L180" s="647"/>
      <c r="M180"/>
      <c r="N180"/>
    </row>
    <row r="181" spans="1:14" s="16" customFormat="1" ht="12.75" hidden="1">
      <c r="A181" s="277"/>
      <c r="B181" s="138"/>
      <c r="C181" s="647"/>
      <c r="D181" s="647"/>
      <c r="E181" s="647"/>
      <c r="F181" s="138"/>
      <c r="G181" s="138"/>
      <c r="H181" s="138"/>
      <c r="I181" s="138"/>
      <c r="J181" s="138"/>
      <c r="K181" s="647"/>
      <c r="L181" s="647"/>
      <c r="M181"/>
      <c r="N181"/>
    </row>
    <row r="182" spans="1:14" s="16" customFormat="1" ht="12.75" hidden="1">
      <c r="A182" s="277"/>
      <c r="B182" s="138"/>
      <c r="C182" s="647"/>
      <c r="D182" s="647"/>
      <c r="E182" s="647"/>
      <c r="F182" s="138"/>
      <c r="G182" s="138"/>
      <c r="H182" s="138"/>
      <c r="I182" s="138"/>
      <c r="J182" s="138"/>
      <c r="K182" s="647"/>
      <c r="L182" s="647"/>
      <c r="M182"/>
      <c r="N182"/>
    </row>
    <row r="183" spans="1:14" s="16" customFormat="1" ht="12.75" hidden="1">
      <c r="A183" s="277"/>
      <c r="B183" s="138"/>
      <c r="C183" s="647"/>
      <c r="D183" s="647"/>
      <c r="E183" s="647"/>
      <c r="F183" s="138"/>
      <c r="G183" s="138"/>
      <c r="H183" s="138"/>
      <c r="I183" s="138"/>
      <c r="J183" s="138"/>
      <c r="K183" s="647"/>
      <c r="L183" s="647"/>
      <c r="M183"/>
      <c r="N183"/>
    </row>
    <row r="184" spans="1:14" s="16" customFormat="1" ht="12.75" hidden="1">
      <c r="A184" s="277"/>
      <c r="B184" s="138"/>
      <c r="C184" s="647"/>
      <c r="D184" s="647"/>
      <c r="E184" s="647"/>
      <c r="F184" s="138"/>
      <c r="G184" s="138"/>
      <c r="H184" s="138"/>
      <c r="I184" s="138"/>
      <c r="J184" s="138"/>
      <c r="K184" s="647"/>
      <c r="L184" s="647"/>
      <c r="M184"/>
      <c r="N184"/>
    </row>
    <row r="185" spans="1:14" s="16" customFormat="1" ht="12.75" hidden="1">
      <c r="A185"/>
      <c r="B185"/>
      <c r="C185" s="646"/>
      <c r="D185" s="136"/>
      <c r="E185" s="136"/>
      <c r="F185"/>
      <c r="G185"/>
      <c r="H185"/>
      <c r="I185"/>
      <c r="J185"/>
      <c r="K185" s="139" t="s">
        <v>1163</v>
      </c>
      <c r="L185" s="139"/>
      <c r="M185"/>
      <c r="N185"/>
    </row>
    <row r="186" spans="1:14" s="16" customFormat="1" ht="12.75" hidden="1">
      <c r="A186"/>
      <c r="B186"/>
      <c r="C186" s="646"/>
      <c r="D186" s="136"/>
      <c r="E186" s="136"/>
      <c r="F186"/>
      <c r="G186"/>
      <c r="H186"/>
      <c r="I186"/>
      <c r="J186"/>
      <c r="K186" s="136"/>
      <c r="L186" s="136"/>
      <c r="M186"/>
      <c r="N186"/>
    </row>
    <row r="187" spans="1:14" s="16" customFormat="1" ht="12.75" hidden="1">
      <c r="A187"/>
      <c r="B187"/>
      <c r="C187" s="646"/>
      <c r="D187" s="136"/>
      <c r="E187" s="136" t="s">
        <v>1164</v>
      </c>
      <c r="F187"/>
      <c r="G187"/>
      <c r="H187"/>
      <c r="I187"/>
      <c r="J187"/>
      <c r="K187" s="136"/>
      <c r="L187" s="136"/>
      <c r="M187"/>
      <c r="N187"/>
    </row>
    <row r="188" spans="1:14" s="16" customFormat="1" ht="12.75" hidden="1">
      <c r="A188"/>
      <c r="B188"/>
      <c r="C188" s="646"/>
      <c r="D188" s="136"/>
      <c r="E188" s="136"/>
      <c r="F188"/>
      <c r="G188"/>
      <c r="H188"/>
      <c r="I188"/>
      <c r="J188"/>
      <c r="K188" s="136"/>
      <c r="L188" s="136"/>
      <c r="M188"/>
      <c r="N188"/>
    </row>
    <row r="189" spans="1:14" s="16" customFormat="1" ht="12.75" hidden="1">
      <c r="A189"/>
      <c r="B189"/>
      <c r="C189" s="646"/>
      <c r="D189" s="136"/>
      <c r="E189" s="136"/>
      <c r="F189"/>
      <c r="G189"/>
      <c r="H189"/>
      <c r="I189"/>
      <c r="J189"/>
      <c r="K189" s="136"/>
      <c r="L189" s="136"/>
      <c r="M189"/>
      <c r="N189"/>
    </row>
    <row r="190" spans="1:14" s="16" customFormat="1" ht="12.75" hidden="1">
      <c r="A190"/>
      <c r="B190"/>
      <c r="C190" s="646"/>
      <c r="D190" s="136"/>
      <c r="E190" s="136"/>
      <c r="F190"/>
      <c r="G190"/>
      <c r="H190"/>
      <c r="I190"/>
      <c r="J190"/>
      <c r="K190" s="136"/>
      <c r="L190" s="136"/>
      <c r="M190"/>
      <c r="N190"/>
    </row>
    <row r="191" spans="1:14" s="16" customFormat="1" ht="12.75" hidden="1">
      <c r="A191"/>
      <c r="B191" s="1785" t="s">
        <v>1148</v>
      </c>
      <c r="C191" s="1785"/>
      <c r="D191" s="1785"/>
      <c r="E191" s="1785"/>
      <c r="F191" s="1785"/>
      <c r="G191" s="1785"/>
      <c r="H191" s="1785"/>
      <c r="I191"/>
      <c r="J191"/>
      <c r="K191" s="136"/>
      <c r="L191" s="136"/>
      <c r="M191"/>
      <c r="N191"/>
    </row>
    <row r="192" spans="1:14" s="16" customFormat="1" ht="12.75" hidden="1">
      <c r="A192"/>
      <c r="B192" s="767"/>
      <c r="C192" s="366"/>
      <c r="D192" s="767"/>
      <c r="E192" s="767"/>
      <c r="F192" s="350"/>
      <c r="G192" s="350"/>
      <c r="H192" s="350"/>
      <c r="I192"/>
      <c r="J192"/>
      <c r="K192" s="136"/>
      <c r="L192" s="136"/>
      <c r="M192"/>
      <c r="N192"/>
    </row>
    <row r="193" spans="1:14" s="16" customFormat="1" ht="12.75" hidden="1">
      <c r="A193"/>
      <c r="B193" s="767"/>
      <c r="C193" s="366"/>
      <c r="D193" s="767" t="s">
        <v>1165</v>
      </c>
      <c r="E193" s="767"/>
      <c r="F193" s="350"/>
      <c r="G193" s="350"/>
      <c r="H193" s="350"/>
      <c r="I193"/>
      <c r="J193"/>
      <c r="K193" s="136"/>
      <c r="L193" s="136"/>
      <c r="M193"/>
      <c r="N193"/>
    </row>
    <row r="194" spans="1:14" s="16" customFormat="1" ht="12.75" hidden="1">
      <c r="A194"/>
      <c r="B194" s="767"/>
      <c r="C194" s="366"/>
      <c r="D194" s="767"/>
      <c r="E194" s="767"/>
      <c r="F194" s="350"/>
      <c r="G194" s="350"/>
      <c r="H194" s="350"/>
      <c r="I194"/>
      <c r="J194"/>
      <c r="K194" s="136"/>
      <c r="L194" s="136"/>
      <c r="M194"/>
      <c r="N194"/>
    </row>
    <row r="195" spans="1:14" s="16" customFormat="1" ht="13.5" customHeight="1" hidden="1">
      <c r="A195" s="1767"/>
      <c r="B195" s="1786" t="s">
        <v>1125</v>
      </c>
      <c r="C195" s="146" t="s">
        <v>591</v>
      </c>
      <c r="D195" s="1769" t="s">
        <v>592</v>
      </c>
      <c r="E195" s="1769"/>
      <c r="F195" s="1769"/>
      <c r="G195" s="1769"/>
      <c r="H195" s="1769"/>
      <c r="I195" s="1769"/>
      <c r="J195" s="1769"/>
      <c r="K195" s="147" t="s">
        <v>796</v>
      </c>
      <c r="L195" s="147" t="s">
        <v>797</v>
      </c>
      <c r="M195"/>
      <c r="N195"/>
    </row>
    <row r="196" spans="1:14" s="16" customFormat="1" ht="15" customHeight="1" hidden="1">
      <c r="A196" s="1767"/>
      <c r="B196" s="1786"/>
      <c r="C196" s="148"/>
      <c r="D196" s="149"/>
      <c r="E196" s="149"/>
      <c r="F196" s="768" t="s">
        <v>798</v>
      </c>
      <c r="G196" s="149"/>
      <c r="H196" s="149"/>
      <c r="I196" s="149"/>
      <c r="J196" s="151"/>
      <c r="K196" s="1769" t="s">
        <v>799</v>
      </c>
      <c r="L196" s="1769"/>
      <c r="M196"/>
      <c r="N196"/>
    </row>
    <row r="197" spans="1:14" s="16" customFormat="1" ht="13.5" customHeight="1" hidden="1">
      <c r="A197" s="1769" t="s">
        <v>1165</v>
      </c>
      <c r="B197" s="1769"/>
      <c r="C197" s="152"/>
      <c r="D197" s="769" t="s">
        <v>1166</v>
      </c>
      <c r="E197" s="154" t="s">
        <v>1167</v>
      </c>
      <c r="F197" s="154"/>
      <c r="G197" s="154"/>
      <c r="H197" s="154"/>
      <c r="I197" s="154"/>
      <c r="J197" s="154"/>
      <c r="K197" s="154"/>
      <c r="L197" s="155"/>
      <c r="M197"/>
      <c r="N197"/>
    </row>
    <row r="198" spans="1:14" s="16" customFormat="1" ht="13.5" customHeight="1" hidden="1">
      <c r="A198" s="152"/>
      <c r="B198" s="877"/>
      <c r="C198" s="148"/>
      <c r="D198" s="829"/>
      <c r="E198" s="828"/>
      <c r="F198" s="828"/>
      <c r="G198" s="828"/>
      <c r="H198" s="769"/>
      <c r="I198" s="878"/>
      <c r="J198" s="865"/>
      <c r="K198" s="879"/>
      <c r="L198" s="155"/>
      <c r="M198"/>
      <c r="N198"/>
    </row>
    <row r="199" spans="1:14" s="16" customFormat="1" ht="12.75" hidden="1">
      <c r="A199" s="156">
        <v>1</v>
      </c>
      <c r="B199" s="157" t="s">
        <v>738</v>
      </c>
      <c r="C199" s="770">
        <v>1900</v>
      </c>
      <c r="D199" s="159">
        <v>1900</v>
      </c>
      <c r="E199" s="159">
        <v>1900</v>
      </c>
      <c r="F199" s="866"/>
      <c r="G199" s="772"/>
      <c r="H199" s="773"/>
      <c r="I199" s="160"/>
      <c r="J199" s="163"/>
      <c r="K199" s="774"/>
      <c r="L199" s="775"/>
      <c r="M199"/>
      <c r="N199"/>
    </row>
    <row r="200" spans="1:14" s="16" customFormat="1" ht="12.75" hidden="1">
      <c r="A200" s="165">
        <v>2</v>
      </c>
      <c r="B200" s="166" t="s">
        <v>1129</v>
      </c>
      <c r="C200" s="776"/>
      <c r="D200" s="168"/>
      <c r="E200" s="168"/>
      <c r="F200" s="812"/>
      <c r="G200" s="778"/>
      <c r="H200" s="779"/>
      <c r="I200" s="169"/>
      <c r="J200" s="171"/>
      <c r="K200" s="780"/>
      <c r="L200" s="781"/>
      <c r="M200"/>
      <c r="N200"/>
    </row>
    <row r="201" spans="1:14" s="16" customFormat="1" ht="12.75" hidden="1">
      <c r="A201" s="165">
        <v>3</v>
      </c>
      <c r="B201" s="166" t="s">
        <v>1130</v>
      </c>
      <c r="C201" s="776"/>
      <c r="D201" s="168"/>
      <c r="E201" s="168"/>
      <c r="F201" s="812"/>
      <c r="G201" s="778"/>
      <c r="H201" s="779"/>
      <c r="I201" s="169"/>
      <c r="J201" s="171"/>
      <c r="K201" s="780"/>
      <c r="L201" s="781"/>
      <c r="M201"/>
      <c r="N201"/>
    </row>
    <row r="202" spans="1:14" s="16" customFormat="1" ht="12.75" hidden="1">
      <c r="A202" s="165">
        <v>4</v>
      </c>
      <c r="B202" s="166" t="s">
        <v>1131</v>
      </c>
      <c r="C202" s="776"/>
      <c r="D202" s="168"/>
      <c r="E202" s="168"/>
      <c r="F202" s="812"/>
      <c r="G202" s="778"/>
      <c r="H202" s="779"/>
      <c r="I202" s="169"/>
      <c r="J202" s="171"/>
      <c r="K202" s="780"/>
      <c r="L202" s="781"/>
      <c r="M202"/>
      <c r="N202"/>
    </row>
    <row r="203" spans="1:14" s="16" customFormat="1" ht="12.75" hidden="1">
      <c r="A203" s="782">
        <v>5</v>
      </c>
      <c r="B203" s="783" t="s">
        <v>1132</v>
      </c>
      <c r="C203" s="784"/>
      <c r="D203" s="785"/>
      <c r="E203" s="785"/>
      <c r="F203" s="867"/>
      <c r="G203" s="787"/>
      <c r="H203" s="788"/>
      <c r="I203" s="789"/>
      <c r="J203" s="790"/>
      <c r="K203" s="791"/>
      <c r="L203" s="792"/>
      <c r="M203"/>
      <c r="N203"/>
    </row>
    <row r="204" spans="1:14" s="16" customFormat="1" ht="12.75" hidden="1">
      <c r="A204" s="793">
        <v>6</v>
      </c>
      <c r="B204" s="794" t="s">
        <v>1133</v>
      </c>
      <c r="C204" s="795">
        <f>SUM(C199:C203)</f>
        <v>1900</v>
      </c>
      <c r="D204" s="796">
        <f aca="true" t="shared" si="6" ref="D204:L204">SUM(D199:D203)</f>
        <v>1900</v>
      </c>
      <c r="E204" s="796">
        <f t="shared" si="6"/>
        <v>1900</v>
      </c>
      <c r="F204" s="797">
        <f t="shared" si="6"/>
        <v>0</v>
      </c>
      <c r="G204" s="798">
        <f t="shared" si="6"/>
        <v>0</v>
      </c>
      <c r="H204" s="799">
        <f t="shared" si="6"/>
        <v>0</v>
      </c>
      <c r="I204" s="800">
        <f t="shared" si="6"/>
        <v>0</v>
      </c>
      <c r="J204" s="801">
        <f t="shared" si="6"/>
        <v>0</v>
      </c>
      <c r="K204" s="802">
        <f t="shared" si="6"/>
        <v>0</v>
      </c>
      <c r="L204" s="799">
        <f t="shared" si="6"/>
        <v>0</v>
      </c>
      <c r="M204"/>
      <c r="N204"/>
    </row>
    <row r="205" spans="1:14" s="16" customFormat="1" ht="12.75" hidden="1">
      <c r="A205" s="803">
        <v>7</v>
      </c>
      <c r="B205" s="232" t="s">
        <v>1151</v>
      </c>
      <c r="C205" s="804"/>
      <c r="D205" s="173"/>
      <c r="E205" s="173"/>
      <c r="F205" s="868"/>
      <c r="G205" s="806"/>
      <c r="H205" s="807"/>
      <c r="I205" s="198"/>
      <c r="J205" s="163"/>
      <c r="K205" s="808"/>
      <c r="L205" s="809"/>
      <c r="M205"/>
      <c r="N205"/>
    </row>
    <row r="206" spans="1:14" s="16" customFormat="1" ht="12.75" hidden="1">
      <c r="A206" s="165">
        <v>8</v>
      </c>
      <c r="B206" s="166" t="s">
        <v>1152</v>
      </c>
      <c r="C206" s="776"/>
      <c r="D206" s="168"/>
      <c r="E206" s="168"/>
      <c r="F206" s="812"/>
      <c r="G206" s="778"/>
      <c r="H206" s="779"/>
      <c r="I206" s="169"/>
      <c r="J206" s="171"/>
      <c r="K206" s="780"/>
      <c r="L206" s="781"/>
      <c r="M206"/>
      <c r="N206"/>
    </row>
    <row r="207" spans="1:14" s="16" customFormat="1" ht="12.75" hidden="1">
      <c r="A207" s="165">
        <v>9</v>
      </c>
      <c r="B207" s="166" t="s">
        <v>1153</v>
      </c>
      <c r="C207" s="776"/>
      <c r="D207" s="168"/>
      <c r="E207" s="168"/>
      <c r="F207" s="812"/>
      <c r="G207" s="778"/>
      <c r="H207" s="779"/>
      <c r="I207" s="169"/>
      <c r="J207" s="171"/>
      <c r="K207" s="780"/>
      <c r="L207" s="781"/>
      <c r="M207"/>
      <c r="N207"/>
    </row>
    <row r="208" spans="1:14" s="16" customFormat="1" ht="12.75" hidden="1">
      <c r="A208" s="165">
        <v>10</v>
      </c>
      <c r="B208" s="166" t="s">
        <v>1101</v>
      </c>
      <c r="C208" s="776"/>
      <c r="D208" s="168"/>
      <c r="E208" s="168"/>
      <c r="F208" s="812"/>
      <c r="G208" s="778"/>
      <c r="H208" s="779"/>
      <c r="I208" s="169"/>
      <c r="J208" s="171"/>
      <c r="K208" s="780"/>
      <c r="L208" s="781"/>
      <c r="M208"/>
      <c r="N208"/>
    </row>
    <row r="209" spans="1:14" s="16" customFormat="1" ht="12.75" hidden="1">
      <c r="A209" s="810">
        <v>11</v>
      </c>
      <c r="B209" s="811" t="s">
        <v>1137</v>
      </c>
      <c r="C209" s="776"/>
      <c r="D209" s="168"/>
      <c r="E209" s="168"/>
      <c r="F209" s="812"/>
      <c r="G209" s="778"/>
      <c r="H209" s="779"/>
      <c r="I209" s="812"/>
      <c r="J209" s="171"/>
      <c r="K209" s="780"/>
      <c r="L209" s="781"/>
      <c r="M209"/>
      <c r="N209"/>
    </row>
    <row r="210" spans="1:14" s="16" customFormat="1" ht="12.75" hidden="1">
      <c r="A210" s="813">
        <v>12</v>
      </c>
      <c r="B210" s="814" t="s">
        <v>1138</v>
      </c>
      <c r="C210" s="815"/>
      <c r="D210" s="816"/>
      <c r="E210" s="816"/>
      <c r="F210" s="869"/>
      <c r="G210" s="818"/>
      <c r="H210" s="819"/>
      <c r="I210" s="278"/>
      <c r="J210" s="820"/>
      <c r="K210" s="821"/>
      <c r="L210" s="822"/>
      <c r="M210"/>
      <c r="N210"/>
    </row>
    <row r="211" spans="1:14" s="16" customFormat="1" ht="22.5" hidden="1">
      <c r="A211" s="823">
        <v>13</v>
      </c>
      <c r="B211" s="824" t="s">
        <v>1168</v>
      </c>
      <c r="C211" s="825">
        <f>SUM(C204:C210)</f>
        <v>1900</v>
      </c>
      <c r="D211" s="825">
        <f aca="true" t="shared" si="7" ref="D211:L211">SUM(D204:D210)</f>
        <v>1900</v>
      </c>
      <c r="E211" s="825">
        <f t="shared" si="7"/>
        <v>1900</v>
      </c>
      <c r="F211" s="825">
        <f t="shared" si="7"/>
        <v>0</v>
      </c>
      <c r="G211" s="825">
        <f t="shared" si="7"/>
        <v>0</v>
      </c>
      <c r="H211" s="825">
        <f t="shared" si="7"/>
        <v>0</v>
      </c>
      <c r="I211" s="825">
        <f t="shared" si="7"/>
        <v>0</v>
      </c>
      <c r="J211" s="825">
        <f t="shared" si="7"/>
        <v>0</v>
      </c>
      <c r="K211" s="825">
        <f t="shared" si="7"/>
        <v>0</v>
      </c>
      <c r="L211" s="825">
        <f t="shared" si="7"/>
        <v>0</v>
      </c>
      <c r="M211"/>
      <c r="N211"/>
    </row>
    <row r="212" spans="1:14" s="16" customFormat="1" ht="12.75" hidden="1">
      <c r="A212" s="764"/>
      <c r="B212" s="765"/>
      <c r="C212" s="275"/>
      <c r="D212" s="275"/>
      <c r="E212" s="275"/>
      <c r="F212" s="275"/>
      <c r="G212" s="275"/>
      <c r="H212" s="275"/>
      <c r="I212" s="275"/>
      <c r="J212" s="275"/>
      <c r="K212" s="275"/>
      <c r="L212" s="275"/>
      <c r="M212"/>
      <c r="N212"/>
    </row>
    <row r="213" spans="1:14" s="16" customFormat="1" ht="12.75" hidden="1">
      <c r="A213"/>
      <c r="B213" s="767"/>
      <c r="C213" s="366"/>
      <c r="D213" s="767"/>
      <c r="E213" s="767"/>
      <c r="F213" s="350"/>
      <c r="G213" s="350"/>
      <c r="H213" s="350"/>
      <c r="I213"/>
      <c r="J213"/>
      <c r="K213" s="136"/>
      <c r="L213" s="136"/>
      <c r="M213"/>
      <c r="N213"/>
    </row>
    <row r="214" spans="1:14" s="16" customFormat="1" ht="13.5" customHeight="1" hidden="1">
      <c r="A214" s="1767"/>
      <c r="B214" s="1786" t="s">
        <v>795</v>
      </c>
      <c r="C214" s="146" t="s">
        <v>591</v>
      </c>
      <c r="D214" s="1769" t="s">
        <v>592</v>
      </c>
      <c r="E214" s="1769"/>
      <c r="F214" s="1769"/>
      <c r="G214" s="1769"/>
      <c r="H214" s="1769"/>
      <c r="I214" s="1769"/>
      <c r="J214" s="1769"/>
      <c r="K214" s="147" t="s">
        <v>796</v>
      </c>
      <c r="L214" s="147" t="s">
        <v>797</v>
      </c>
      <c r="M214"/>
      <c r="N214"/>
    </row>
    <row r="215" spans="1:14" s="16" customFormat="1" ht="13.5" customHeight="1" hidden="1">
      <c r="A215" s="1767"/>
      <c r="B215" s="1786"/>
      <c r="C215" s="148"/>
      <c r="D215" s="149"/>
      <c r="E215" s="149"/>
      <c r="F215" s="768" t="s">
        <v>798</v>
      </c>
      <c r="G215" s="149"/>
      <c r="H215" s="149"/>
      <c r="I215" s="149"/>
      <c r="J215" s="151"/>
      <c r="K215" s="1769" t="s">
        <v>799</v>
      </c>
      <c r="L215" s="1769"/>
      <c r="M215"/>
      <c r="N215"/>
    </row>
    <row r="216" spans="1:14" s="16" customFormat="1" ht="13.5" customHeight="1" hidden="1">
      <c r="A216" s="1769" t="s">
        <v>1165</v>
      </c>
      <c r="B216" s="1769"/>
      <c r="C216" s="152"/>
      <c r="D216" s="154" t="s">
        <v>1166</v>
      </c>
      <c r="E216" s="154" t="s">
        <v>1167</v>
      </c>
      <c r="F216" s="154"/>
      <c r="G216" s="154"/>
      <c r="H216" s="154"/>
      <c r="I216" s="154"/>
      <c r="J216" s="154"/>
      <c r="K216" s="154"/>
      <c r="L216" s="155"/>
      <c r="M216" s="647"/>
      <c r="N216" s="139"/>
    </row>
    <row r="217" spans="1:14" s="16" customFormat="1" ht="12.75" hidden="1">
      <c r="A217" s="830">
        <v>1</v>
      </c>
      <c r="B217" s="831" t="s">
        <v>801</v>
      </c>
      <c r="C217" s="159">
        <v>5150</v>
      </c>
      <c r="D217" s="159">
        <f aca="true" t="shared" si="8" ref="D217:E219">SUM(C217:C217)</f>
        <v>5150</v>
      </c>
      <c r="E217" s="159">
        <f t="shared" si="8"/>
        <v>5150</v>
      </c>
      <c r="F217" s="772"/>
      <c r="G217" s="772"/>
      <c r="H217" s="162"/>
      <c r="I217" s="162"/>
      <c r="J217" s="163"/>
      <c r="K217" s="774"/>
      <c r="L217" s="775"/>
      <c r="M217"/>
      <c r="N217"/>
    </row>
    <row r="218" spans="1:14" s="16" customFormat="1" ht="12.75" hidden="1">
      <c r="A218" s="200">
        <v>2</v>
      </c>
      <c r="B218" s="201" t="s">
        <v>802</v>
      </c>
      <c r="C218" s="168">
        <v>1449</v>
      </c>
      <c r="D218" s="168">
        <f t="shared" si="8"/>
        <v>1449</v>
      </c>
      <c r="E218" s="168">
        <f t="shared" si="8"/>
        <v>1449</v>
      </c>
      <c r="F218" s="778"/>
      <c r="G218" s="778"/>
      <c r="H218" s="171"/>
      <c r="I218" s="171"/>
      <c r="J218" s="171"/>
      <c r="K218" s="780"/>
      <c r="L218" s="781"/>
      <c r="M218"/>
      <c r="N218"/>
    </row>
    <row r="219" spans="1:14" s="16" customFormat="1" ht="12.75" hidden="1">
      <c r="A219" s="200">
        <v>3</v>
      </c>
      <c r="B219" s="201" t="s">
        <v>803</v>
      </c>
      <c r="C219" s="168">
        <v>3823</v>
      </c>
      <c r="D219" s="168">
        <f t="shared" si="8"/>
        <v>3823</v>
      </c>
      <c r="E219" s="168">
        <f t="shared" si="8"/>
        <v>3823</v>
      </c>
      <c r="F219" s="778"/>
      <c r="G219" s="778"/>
      <c r="H219" s="171"/>
      <c r="I219" s="171"/>
      <c r="J219" s="171"/>
      <c r="K219" s="780"/>
      <c r="L219" s="781"/>
      <c r="M219"/>
      <c r="N219"/>
    </row>
    <row r="220" spans="1:14" s="16" customFormat="1" ht="12.75" hidden="1">
      <c r="A220" s="200">
        <v>4</v>
      </c>
      <c r="B220" s="201" t="s">
        <v>804</v>
      </c>
      <c r="C220" s="168"/>
      <c r="D220" s="168"/>
      <c r="E220" s="168"/>
      <c r="F220" s="778"/>
      <c r="G220" s="778"/>
      <c r="H220" s="171"/>
      <c r="I220" s="171"/>
      <c r="J220" s="171"/>
      <c r="K220" s="780"/>
      <c r="L220" s="781"/>
      <c r="M220"/>
      <c r="N220"/>
    </row>
    <row r="221" spans="1:14" s="16" customFormat="1" ht="12.75" hidden="1">
      <c r="A221" s="200">
        <v>5</v>
      </c>
      <c r="B221" s="201" t="s">
        <v>774</v>
      </c>
      <c r="C221" s="168"/>
      <c r="D221" s="168"/>
      <c r="E221" s="168"/>
      <c r="F221" s="778"/>
      <c r="G221" s="778"/>
      <c r="H221" s="171"/>
      <c r="I221" s="171"/>
      <c r="J221" s="171"/>
      <c r="K221" s="780"/>
      <c r="L221" s="781"/>
      <c r="M221"/>
      <c r="N221"/>
    </row>
    <row r="222" spans="1:14" s="16" customFormat="1" ht="12.75" hidden="1">
      <c r="A222" s="200">
        <v>6</v>
      </c>
      <c r="B222" s="201" t="s">
        <v>1140</v>
      </c>
      <c r="C222" s="168"/>
      <c r="D222" s="168"/>
      <c r="E222" s="168"/>
      <c r="F222" s="778"/>
      <c r="G222" s="778"/>
      <c r="H222" s="171"/>
      <c r="I222" s="171"/>
      <c r="J222" s="171"/>
      <c r="K222" s="780"/>
      <c r="L222" s="781"/>
      <c r="M222"/>
      <c r="N222"/>
    </row>
    <row r="223" spans="1:14" s="16" customFormat="1" ht="12.75" hidden="1">
      <c r="A223" s="832">
        <v>7</v>
      </c>
      <c r="B223" s="833" t="s">
        <v>1141</v>
      </c>
      <c r="C223" s="785"/>
      <c r="D223" s="785"/>
      <c r="E223" s="785"/>
      <c r="F223" s="787"/>
      <c r="G223" s="787"/>
      <c r="H223" s="790"/>
      <c r="I223" s="790"/>
      <c r="J223" s="790"/>
      <c r="K223" s="791"/>
      <c r="L223" s="792"/>
      <c r="M223"/>
      <c r="N223"/>
    </row>
    <row r="224" spans="1:14" s="16" customFormat="1" ht="12.75" hidden="1">
      <c r="A224" s="834">
        <v>8</v>
      </c>
      <c r="B224" s="835" t="s">
        <v>809</v>
      </c>
      <c r="C224" s="836">
        <f>SUM(C217:C223)</f>
        <v>10422</v>
      </c>
      <c r="D224" s="836">
        <f>SUM(D217:D223)</f>
        <v>10422</v>
      </c>
      <c r="E224" s="204">
        <f>SUM(E217:E223)</f>
        <v>10422</v>
      </c>
      <c r="F224" s="837"/>
      <c r="G224" s="837"/>
      <c r="H224" s="838"/>
      <c r="I224" s="838"/>
      <c r="J224" s="838"/>
      <c r="K224" s="839"/>
      <c r="L224" s="840"/>
      <c r="M224"/>
      <c r="N224"/>
    </row>
    <row r="225" spans="1:14" s="16" customFormat="1" ht="12.75" hidden="1">
      <c r="A225" s="196">
        <v>9</v>
      </c>
      <c r="B225" s="197" t="s">
        <v>1140</v>
      </c>
      <c r="C225" s="173"/>
      <c r="D225" s="173"/>
      <c r="E225" s="159"/>
      <c r="F225" s="868"/>
      <c r="G225" s="806"/>
      <c r="H225" s="163"/>
      <c r="I225" s="163"/>
      <c r="J225" s="163"/>
      <c r="K225" s="808"/>
      <c r="L225" s="809"/>
      <c r="M225"/>
      <c r="N225"/>
    </row>
    <row r="226" spans="1:14" s="16" customFormat="1" ht="12.75" hidden="1">
      <c r="A226" s="200">
        <v>10</v>
      </c>
      <c r="B226" s="201" t="s">
        <v>1141</v>
      </c>
      <c r="C226" s="168"/>
      <c r="D226" s="168"/>
      <c r="E226" s="168"/>
      <c r="F226" s="812"/>
      <c r="G226" s="778"/>
      <c r="H226" s="171"/>
      <c r="I226" s="171"/>
      <c r="J226" s="171"/>
      <c r="K226" s="780"/>
      <c r="L226" s="781"/>
      <c r="M226"/>
      <c r="N226"/>
    </row>
    <row r="227" spans="1:14" s="16" customFormat="1" ht="12.75" hidden="1">
      <c r="A227" s="200">
        <v>11</v>
      </c>
      <c r="B227" s="201" t="s">
        <v>764</v>
      </c>
      <c r="C227" s="168"/>
      <c r="D227" s="168"/>
      <c r="E227" s="168"/>
      <c r="F227" s="812"/>
      <c r="G227" s="778"/>
      <c r="H227" s="171"/>
      <c r="I227" s="171"/>
      <c r="J227" s="171"/>
      <c r="K227" s="780"/>
      <c r="L227" s="781"/>
      <c r="M227"/>
      <c r="N227"/>
    </row>
    <row r="228" spans="1:14" s="16" customFormat="1" ht="12.75" hidden="1">
      <c r="A228" s="832">
        <v>12</v>
      </c>
      <c r="B228" s="833" t="s">
        <v>814</v>
      </c>
      <c r="C228" s="785"/>
      <c r="D228" s="785"/>
      <c r="E228" s="785"/>
      <c r="F228" s="867"/>
      <c r="G228" s="787"/>
      <c r="H228" s="790"/>
      <c r="I228" s="790"/>
      <c r="J228" s="790"/>
      <c r="K228" s="791"/>
      <c r="L228" s="792"/>
      <c r="M228"/>
      <c r="N228"/>
    </row>
    <row r="229" spans="1:14" s="16" customFormat="1" ht="12.75" hidden="1">
      <c r="A229" s="834">
        <v>13</v>
      </c>
      <c r="B229" s="841" t="s">
        <v>816</v>
      </c>
      <c r="C229" s="842">
        <f>SUM(C225:C228)</f>
        <v>0</v>
      </c>
      <c r="D229" s="842">
        <v>0</v>
      </c>
      <c r="E229" s="842">
        <v>0</v>
      </c>
      <c r="F229" s="872"/>
      <c r="G229" s="844"/>
      <c r="H229" s="845"/>
      <c r="I229" s="845"/>
      <c r="J229" s="845"/>
      <c r="K229" s="846"/>
      <c r="L229" s="847"/>
      <c r="M229"/>
      <c r="N229"/>
    </row>
    <row r="230" spans="1:14" s="16" customFormat="1" ht="12.75" hidden="1">
      <c r="A230" s="848"/>
      <c r="B230" s="849" t="s">
        <v>1142</v>
      </c>
      <c r="C230" s="159">
        <v>3</v>
      </c>
      <c r="D230" s="159">
        <v>3</v>
      </c>
      <c r="E230" s="159">
        <v>3</v>
      </c>
      <c r="F230" s="873"/>
      <c r="G230" s="850"/>
      <c r="H230" s="850"/>
      <c r="I230" s="850"/>
      <c r="J230" s="851"/>
      <c r="K230" s="774"/>
      <c r="L230" s="852"/>
      <c r="M230"/>
      <c r="N230"/>
    </row>
    <row r="231" spans="1:14" s="16" customFormat="1" ht="12.75" hidden="1">
      <c r="A231" s="813"/>
      <c r="B231" s="853" t="s">
        <v>1143</v>
      </c>
      <c r="C231" s="854">
        <v>0</v>
      </c>
      <c r="D231" s="854">
        <v>0</v>
      </c>
      <c r="E231" s="854">
        <v>0</v>
      </c>
      <c r="F231" s="874"/>
      <c r="G231" s="856"/>
      <c r="H231" s="856"/>
      <c r="I231" s="856"/>
      <c r="J231" s="857"/>
      <c r="K231" s="858"/>
      <c r="L231" s="859"/>
      <c r="M231"/>
      <c r="N231"/>
    </row>
    <row r="232" spans="1:14" s="16" customFormat="1" ht="22.5" hidden="1">
      <c r="A232" s="860">
        <v>14</v>
      </c>
      <c r="B232" s="875" t="s">
        <v>1169</v>
      </c>
      <c r="C232" s="825">
        <f>SUM(C224,C229)</f>
        <v>10422</v>
      </c>
      <c r="D232" s="825">
        <f aca="true" t="shared" si="9" ref="D232:L232">SUM(D224,D229)</f>
        <v>10422</v>
      </c>
      <c r="E232" s="825">
        <f t="shared" si="9"/>
        <v>10422</v>
      </c>
      <c r="F232" s="825">
        <f t="shared" si="9"/>
        <v>0</v>
      </c>
      <c r="G232" s="825">
        <f t="shared" si="9"/>
        <v>0</v>
      </c>
      <c r="H232" s="825">
        <f t="shared" si="9"/>
        <v>0</v>
      </c>
      <c r="I232" s="825">
        <f t="shared" si="9"/>
        <v>0</v>
      </c>
      <c r="J232" s="825">
        <f t="shared" si="9"/>
        <v>0</v>
      </c>
      <c r="K232" s="825">
        <f t="shared" si="9"/>
        <v>0</v>
      </c>
      <c r="L232" s="825">
        <f t="shared" si="9"/>
        <v>0</v>
      </c>
      <c r="M232"/>
      <c r="N232"/>
    </row>
    <row r="233" spans="1:14" s="16" customFormat="1" ht="12.75" hidden="1">
      <c r="A233"/>
      <c r="B233"/>
      <c r="C233" s="646"/>
      <c r="D233" s="136"/>
      <c r="E233" s="136"/>
      <c r="F233"/>
      <c r="G233"/>
      <c r="H233"/>
      <c r="I233"/>
      <c r="J233"/>
      <c r="K233" s="136"/>
      <c r="L233" s="136"/>
      <c r="M233"/>
      <c r="N233"/>
    </row>
    <row r="234" spans="1:14" s="16" customFormat="1" ht="12.75" hidden="1">
      <c r="A234" s="1789"/>
      <c r="B234" s="1790"/>
      <c r="C234" s="863"/>
      <c r="D234" s="1791"/>
      <c r="E234" s="1791"/>
      <c r="F234" s="1791"/>
      <c r="G234" s="1791"/>
      <c r="H234" s="1791"/>
      <c r="I234" s="1791"/>
      <c r="J234" s="1791"/>
      <c r="K234" s="647"/>
      <c r="L234" s="647"/>
      <c r="M234"/>
      <c r="N234"/>
    </row>
    <row r="235" spans="1:14" s="16" customFormat="1" ht="12.75" hidden="1">
      <c r="A235" s="1789"/>
      <c r="B235" s="1790"/>
      <c r="C235" s="1791"/>
      <c r="D235" s="1791"/>
      <c r="E235" s="1791"/>
      <c r="F235" s="1791"/>
      <c r="G235" s="1791"/>
      <c r="H235" s="1791"/>
      <c r="I235" s="1791"/>
      <c r="J235" s="1791"/>
      <c r="K235" s="1791"/>
      <c r="L235" s="1791"/>
      <c r="M235"/>
      <c r="N235"/>
    </row>
    <row r="236" spans="1:14" s="16" customFormat="1" ht="12.75" hidden="1">
      <c r="A236" s="1791"/>
      <c r="B236" s="1791"/>
      <c r="C236" s="863"/>
      <c r="D236" s="865"/>
      <c r="E236" s="865"/>
      <c r="F236" s="865"/>
      <c r="G236" s="865"/>
      <c r="H236" s="865"/>
      <c r="I236" s="863"/>
      <c r="J236" s="876"/>
      <c r="K236" s="863"/>
      <c r="L236" s="863"/>
      <c r="M236"/>
      <c r="N236"/>
    </row>
    <row r="237" spans="1:14" s="16" customFormat="1" ht="12.75" hidden="1">
      <c r="A237" s="277"/>
      <c r="B237" s="138"/>
      <c r="C237" s="647"/>
      <c r="D237" s="647"/>
      <c r="E237" s="647"/>
      <c r="F237" s="138"/>
      <c r="G237" s="138"/>
      <c r="H237" s="138"/>
      <c r="I237" s="138"/>
      <c r="J237" s="138"/>
      <c r="K237" s="647"/>
      <c r="L237" s="647"/>
      <c r="M237"/>
      <c r="N237"/>
    </row>
    <row r="238" spans="1:14" s="16" customFormat="1" ht="12.75" hidden="1">
      <c r="A238" s="277"/>
      <c r="B238" s="138"/>
      <c r="C238" s="647"/>
      <c r="D238" s="647"/>
      <c r="E238" s="647"/>
      <c r="F238" s="138"/>
      <c r="G238" s="138"/>
      <c r="H238" s="138"/>
      <c r="I238" s="138"/>
      <c r="J238" s="138"/>
      <c r="K238" s="647"/>
      <c r="L238" s="647"/>
      <c r="M238"/>
      <c r="N238"/>
    </row>
    <row r="239" spans="1:14" s="16" customFormat="1" ht="12.75" hidden="1">
      <c r="A239" s="277"/>
      <c r="B239" s="138"/>
      <c r="C239" s="647"/>
      <c r="D239" s="647"/>
      <c r="E239" s="647"/>
      <c r="F239" s="138"/>
      <c r="G239" s="138"/>
      <c r="H239" s="138"/>
      <c r="I239" s="138"/>
      <c r="J239" s="138"/>
      <c r="K239" s="647"/>
      <c r="L239" s="647"/>
      <c r="M239"/>
      <c r="N239"/>
    </row>
    <row r="240" spans="1:14" s="16" customFormat="1" ht="12.75" hidden="1">
      <c r="A240" s="277"/>
      <c r="B240" s="138"/>
      <c r="C240" s="647"/>
      <c r="D240" s="647"/>
      <c r="E240" s="647"/>
      <c r="F240" s="138"/>
      <c r="G240" s="138"/>
      <c r="H240" s="138"/>
      <c r="I240" s="138"/>
      <c r="J240" s="138"/>
      <c r="K240" s="647"/>
      <c r="L240" s="647"/>
      <c r="M240"/>
      <c r="N240"/>
    </row>
    <row r="241" spans="1:14" s="16" customFormat="1" ht="12.75" hidden="1">
      <c r="A241" s="277"/>
      <c r="B241" s="138"/>
      <c r="C241" s="647"/>
      <c r="D241" s="647"/>
      <c r="E241" s="647"/>
      <c r="F241" s="138"/>
      <c r="G241" s="138"/>
      <c r="H241" s="138"/>
      <c r="I241" s="138"/>
      <c r="J241" s="138"/>
      <c r="K241" s="647"/>
      <c r="L241" s="647"/>
      <c r="M241"/>
      <c r="N241"/>
    </row>
    <row r="242" spans="1:14" s="16" customFormat="1" ht="12.75" hidden="1">
      <c r="A242" s="277"/>
      <c r="B242" s="138"/>
      <c r="C242" s="647"/>
      <c r="D242" s="647"/>
      <c r="E242" s="647"/>
      <c r="F242" s="138"/>
      <c r="G242" s="138"/>
      <c r="H242" s="138"/>
      <c r="I242" s="138"/>
      <c r="J242" s="138"/>
      <c r="K242" s="647"/>
      <c r="L242" s="647"/>
      <c r="M242"/>
      <c r="N242"/>
    </row>
    <row r="243" spans="1:14" s="16" customFormat="1" ht="12.75" hidden="1">
      <c r="A243" s="277"/>
      <c r="B243" s="138"/>
      <c r="C243" s="647"/>
      <c r="D243" s="647"/>
      <c r="E243" s="647"/>
      <c r="F243" s="138"/>
      <c r="G243" s="138"/>
      <c r="H243" s="138"/>
      <c r="I243" s="138"/>
      <c r="J243" s="138"/>
      <c r="K243" s="647"/>
      <c r="L243" s="647"/>
      <c r="M243"/>
      <c r="N243"/>
    </row>
    <row r="244" spans="1:14" s="16" customFormat="1" ht="12.75" hidden="1">
      <c r="A244" s="277"/>
      <c r="B244" s="138"/>
      <c r="C244" s="647"/>
      <c r="D244" s="647"/>
      <c r="E244" s="647"/>
      <c r="F244" s="138"/>
      <c r="G244" s="138"/>
      <c r="H244" s="880"/>
      <c r="I244" s="138"/>
      <c r="J244" s="138"/>
      <c r="K244" s="136"/>
      <c r="L244" s="136"/>
      <c r="M244"/>
      <c r="N244"/>
    </row>
    <row r="245" spans="1:14" s="16" customFormat="1" ht="12.75" hidden="1">
      <c r="A245"/>
      <c r="B245"/>
      <c r="C245" s="646"/>
      <c r="D245" s="136"/>
      <c r="E245" s="136"/>
      <c r="F245"/>
      <c r="G245"/>
      <c r="H245"/>
      <c r="I245"/>
      <c r="J245"/>
      <c r="K245" s="881"/>
      <c r="L245" s="881"/>
      <c r="M245"/>
      <c r="N245"/>
    </row>
    <row r="246" spans="1:14" s="16" customFormat="1" ht="12.75" hidden="1">
      <c r="A246"/>
      <c r="B246"/>
      <c r="C246" s="646"/>
      <c r="D246" s="136"/>
      <c r="E246" s="136"/>
      <c r="F246"/>
      <c r="G246"/>
      <c r="H246"/>
      <c r="I246"/>
      <c r="J246"/>
      <c r="K246" s="136"/>
      <c r="L246" s="136"/>
      <c r="M246"/>
      <c r="N246"/>
    </row>
    <row r="247" spans="1:14" s="16" customFormat="1" ht="12.75" hidden="1">
      <c r="A247"/>
      <c r="B247"/>
      <c r="C247" s="646"/>
      <c r="D247" s="136"/>
      <c r="E247" s="136"/>
      <c r="F247"/>
      <c r="G247"/>
      <c r="H247"/>
      <c r="I247"/>
      <c r="J247"/>
      <c r="K247" s="136"/>
      <c r="L247" s="136"/>
      <c r="M247"/>
      <c r="N247"/>
    </row>
    <row r="248" spans="1:14" s="16" customFormat="1" ht="12.75" hidden="1">
      <c r="A248"/>
      <c r="B248"/>
      <c r="C248" s="646"/>
      <c r="D248" s="136"/>
      <c r="E248" s="136"/>
      <c r="F248"/>
      <c r="G248"/>
      <c r="H248"/>
      <c r="I248"/>
      <c r="J248"/>
      <c r="K248" s="136"/>
      <c r="L248" s="136"/>
      <c r="M248"/>
      <c r="N248"/>
    </row>
    <row r="249" spans="1:14" s="16" customFormat="1" ht="12.75" hidden="1">
      <c r="A249"/>
      <c r="B249"/>
      <c r="C249" s="646"/>
      <c r="D249" s="136"/>
      <c r="E249" s="136"/>
      <c r="F249"/>
      <c r="G249"/>
      <c r="H249"/>
      <c r="I249"/>
      <c r="J249"/>
      <c r="K249" s="136"/>
      <c r="L249" s="136"/>
      <c r="M249"/>
      <c r="N249"/>
    </row>
    <row r="250" spans="1:14" s="16" customFormat="1" ht="12.75" hidden="1">
      <c r="A250"/>
      <c r="B250"/>
      <c r="C250" s="646"/>
      <c r="D250" s="136"/>
      <c r="E250" s="136"/>
      <c r="F250"/>
      <c r="G250"/>
      <c r="H250"/>
      <c r="I250"/>
      <c r="J250"/>
      <c r="K250" s="136"/>
      <c r="L250" s="136"/>
      <c r="M250"/>
      <c r="N250"/>
    </row>
    <row r="251" spans="1:14" s="16" customFormat="1" ht="14.25" hidden="1">
      <c r="A251" s="882"/>
      <c r="B251" s="1778"/>
      <c r="C251" s="1778"/>
      <c r="D251" s="1778"/>
      <c r="E251" s="1778"/>
      <c r="F251" s="1778"/>
      <c r="G251" s="1778"/>
      <c r="H251" s="1778"/>
      <c r="I251" s="882"/>
      <c r="J251" s="882"/>
      <c r="K251" s="883"/>
      <c r="L251" s="883"/>
      <c r="M251"/>
      <c r="N251"/>
    </row>
    <row r="252" spans="1:14" s="16" customFormat="1" ht="14.25" hidden="1">
      <c r="A252" s="882"/>
      <c r="B252" s="652"/>
      <c r="C252" s="884"/>
      <c r="D252" s="652"/>
      <c r="E252" s="652"/>
      <c r="F252" s="884"/>
      <c r="G252" s="884"/>
      <c r="H252" s="884"/>
      <c r="I252" s="882"/>
      <c r="J252" s="882"/>
      <c r="K252" s="883"/>
      <c r="L252" s="883"/>
      <c r="M252"/>
      <c r="N252"/>
    </row>
    <row r="253" spans="1:14" s="16" customFormat="1" ht="14.25" hidden="1">
      <c r="A253" s="882"/>
      <c r="B253" s="652"/>
      <c r="C253" s="884"/>
      <c r="D253" s="652"/>
      <c r="E253" s="652"/>
      <c r="F253" s="884"/>
      <c r="G253" s="884"/>
      <c r="H253" s="884"/>
      <c r="I253" s="882"/>
      <c r="J253" s="882"/>
      <c r="K253" s="883"/>
      <c r="L253" s="883"/>
      <c r="M253"/>
      <c r="N253"/>
    </row>
    <row r="254" spans="1:14" s="16" customFormat="1" ht="14.25" hidden="1">
      <c r="A254" s="882"/>
      <c r="B254" s="652"/>
      <c r="C254" s="884"/>
      <c r="D254" s="652"/>
      <c r="E254" s="652"/>
      <c r="F254" s="884"/>
      <c r="G254" s="884"/>
      <c r="H254" s="884"/>
      <c r="I254" s="882"/>
      <c r="J254" s="882"/>
      <c r="K254" s="883"/>
      <c r="L254" s="883"/>
      <c r="M254"/>
      <c r="N254"/>
    </row>
    <row r="255" spans="1:14" s="16" customFormat="1" ht="15" customHeight="1" hidden="1">
      <c r="A255" s="1793"/>
      <c r="B255" s="1794"/>
      <c r="C255" s="652"/>
      <c r="D255" s="1778"/>
      <c r="E255" s="1778"/>
      <c r="F255" s="1778"/>
      <c r="G255" s="1778"/>
      <c r="H255" s="1778"/>
      <c r="I255" s="1778"/>
      <c r="J255" s="1778"/>
      <c r="K255" s="883"/>
      <c r="L255" s="883"/>
      <c r="M255"/>
      <c r="N255"/>
    </row>
    <row r="256" spans="1:14" s="16" customFormat="1" ht="14.25" hidden="1">
      <c r="A256" s="1793"/>
      <c r="B256" s="1794"/>
      <c r="C256" s="652"/>
      <c r="D256" s="885"/>
      <c r="E256" s="885"/>
      <c r="F256" s="885"/>
      <c r="G256" s="885"/>
      <c r="H256" s="885"/>
      <c r="I256" s="885"/>
      <c r="J256" s="885"/>
      <c r="K256" s="1778"/>
      <c r="L256" s="1778"/>
      <c r="M256"/>
      <c r="N256"/>
    </row>
    <row r="257" spans="1:14" s="16" customFormat="1" ht="14.25" hidden="1">
      <c r="A257" s="1778"/>
      <c r="B257" s="1778"/>
      <c r="C257" s="652"/>
      <c r="D257" s="663"/>
      <c r="E257" s="663"/>
      <c r="F257" s="663"/>
      <c r="G257" s="663"/>
      <c r="H257" s="663"/>
      <c r="I257" s="663"/>
      <c r="J257" s="663"/>
      <c r="K257" s="663"/>
      <c r="L257" s="663"/>
      <c r="M257"/>
      <c r="N257"/>
    </row>
    <row r="258" spans="1:14" s="16" customFormat="1" ht="14.25" hidden="1">
      <c r="A258" s="652"/>
      <c r="B258" s="652"/>
      <c r="C258" s="652"/>
      <c r="D258" s="663"/>
      <c r="E258" s="663"/>
      <c r="F258" s="663"/>
      <c r="G258" s="663"/>
      <c r="H258" s="663"/>
      <c r="I258" s="663"/>
      <c r="J258" s="663"/>
      <c r="K258" s="663"/>
      <c r="L258" s="663"/>
      <c r="M258" s="647"/>
      <c r="N258" s="139"/>
    </row>
    <row r="259" spans="1:14" s="16" customFormat="1" ht="14.25" hidden="1">
      <c r="A259" s="886"/>
      <c r="B259" s="882"/>
      <c r="C259" s="704"/>
      <c r="D259" s="704"/>
      <c r="E259" s="704"/>
      <c r="F259" s="717"/>
      <c r="G259" s="717"/>
      <c r="H259" s="717"/>
      <c r="I259" s="717"/>
      <c r="J259" s="717"/>
      <c r="K259" s="704"/>
      <c r="L259" s="704"/>
      <c r="M259"/>
      <c r="N259"/>
    </row>
    <row r="260" spans="1:14" s="16" customFormat="1" ht="14.25" hidden="1">
      <c r="A260" s="886"/>
      <c r="B260" s="882"/>
      <c r="C260" s="704"/>
      <c r="D260" s="704"/>
      <c r="E260" s="704"/>
      <c r="F260" s="717"/>
      <c r="G260" s="717"/>
      <c r="H260" s="717"/>
      <c r="I260" s="717"/>
      <c r="J260" s="717"/>
      <c r="K260" s="704"/>
      <c r="L260" s="704"/>
      <c r="M260"/>
      <c r="N260"/>
    </row>
    <row r="261" spans="1:14" s="16" customFormat="1" ht="14.25" hidden="1">
      <c r="A261" s="886"/>
      <c r="B261" s="882"/>
      <c r="C261" s="704"/>
      <c r="D261" s="704"/>
      <c r="E261" s="704"/>
      <c r="F261" s="717"/>
      <c r="G261" s="717"/>
      <c r="H261" s="717"/>
      <c r="I261" s="717"/>
      <c r="J261" s="717"/>
      <c r="K261" s="704"/>
      <c r="L261" s="704"/>
      <c r="M261"/>
      <c r="N261"/>
    </row>
    <row r="262" spans="1:14" s="16" customFormat="1" ht="14.25" hidden="1">
      <c r="A262" s="886"/>
      <c r="B262" s="882"/>
      <c r="C262" s="704"/>
      <c r="D262" s="704"/>
      <c r="E262" s="704"/>
      <c r="F262" s="717"/>
      <c r="G262" s="717"/>
      <c r="H262" s="717"/>
      <c r="I262" s="717"/>
      <c r="J262" s="717"/>
      <c r="K262" s="704"/>
      <c r="L262" s="704"/>
      <c r="M262"/>
      <c r="N262"/>
    </row>
    <row r="263" spans="1:14" s="16" customFormat="1" ht="14.25" hidden="1">
      <c r="A263" s="886"/>
      <c r="B263" s="882"/>
      <c r="C263" s="704"/>
      <c r="D263" s="704"/>
      <c r="E263" s="704"/>
      <c r="F263" s="717"/>
      <c r="G263" s="717"/>
      <c r="H263" s="717"/>
      <c r="I263" s="717"/>
      <c r="J263" s="717"/>
      <c r="K263" s="704"/>
      <c r="L263" s="704"/>
      <c r="M263"/>
      <c r="N263"/>
    </row>
    <row r="264" spans="1:14" s="16" customFormat="1" ht="14.25" hidden="1">
      <c r="A264" s="886"/>
      <c r="B264" s="887"/>
      <c r="C264" s="704"/>
      <c r="D264" s="704"/>
      <c r="E264" s="704"/>
      <c r="F264" s="704"/>
      <c r="G264" s="704"/>
      <c r="H264" s="704"/>
      <c r="I264" s="704"/>
      <c r="J264" s="704"/>
      <c r="K264" s="704"/>
      <c r="L264" s="704"/>
      <c r="M264"/>
      <c r="N264"/>
    </row>
    <row r="265" spans="1:14" s="16" customFormat="1" ht="14.25" hidden="1">
      <c r="A265" s="886"/>
      <c r="B265" s="882"/>
      <c r="C265" s="704"/>
      <c r="D265" s="704"/>
      <c r="E265" s="704"/>
      <c r="F265" s="717"/>
      <c r="G265" s="717"/>
      <c r="H265" s="717"/>
      <c r="I265" s="717"/>
      <c r="J265" s="717"/>
      <c r="K265" s="704"/>
      <c r="L265" s="704"/>
      <c r="M265"/>
      <c r="N265"/>
    </row>
    <row r="266" spans="1:14" s="16" customFormat="1" ht="14.25" hidden="1">
      <c r="A266" s="886"/>
      <c r="B266" s="882"/>
      <c r="C266" s="704"/>
      <c r="D266" s="704"/>
      <c r="E266" s="704"/>
      <c r="F266" s="717"/>
      <c r="G266" s="717"/>
      <c r="H266" s="717"/>
      <c r="I266" s="717"/>
      <c r="J266" s="717"/>
      <c r="K266" s="704"/>
      <c r="L266" s="704"/>
      <c r="M266"/>
      <c r="N266"/>
    </row>
    <row r="267" spans="1:14" s="16" customFormat="1" ht="14.25" hidden="1">
      <c r="A267" s="886"/>
      <c r="B267" s="882"/>
      <c r="C267" s="704"/>
      <c r="D267" s="704"/>
      <c r="E267" s="704"/>
      <c r="F267" s="717"/>
      <c r="G267" s="717"/>
      <c r="H267" s="717"/>
      <c r="I267" s="717"/>
      <c r="J267" s="717"/>
      <c r="K267" s="704"/>
      <c r="L267" s="704"/>
      <c r="M267"/>
      <c r="N267"/>
    </row>
    <row r="268" spans="1:14" s="16" customFormat="1" ht="14.25" hidden="1">
      <c r="A268" s="886"/>
      <c r="B268" s="882"/>
      <c r="C268" s="704"/>
      <c r="D268" s="704"/>
      <c r="E268" s="704"/>
      <c r="F268" s="717"/>
      <c r="G268" s="717"/>
      <c r="H268" s="717"/>
      <c r="I268" s="717"/>
      <c r="J268" s="717"/>
      <c r="K268" s="704"/>
      <c r="L268" s="704"/>
      <c r="M268"/>
      <c r="N268"/>
    </row>
    <row r="269" spans="1:14" s="16" customFormat="1" ht="14.25" hidden="1">
      <c r="A269" s="886"/>
      <c r="B269" s="888"/>
      <c r="C269" s="704"/>
      <c r="D269" s="704"/>
      <c r="E269" s="704"/>
      <c r="F269" s="717"/>
      <c r="G269" s="717"/>
      <c r="H269" s="717"/>
      <c r="I269" s="717"/>
      <c r="J269" s="717"/>
      <c r="K269" s="704"/>
      <c r="L269" s="704"/>
      <c r="M269"/>
      <c r="N269"/>
    </row>
    <row r="270" spans="1:14" s="16" customFormat="1" ht="14.25" hidden="1">
      <c r="A270" s="886"/>
      <c r="B270" s="886"/>
      <c r="C270" s="704"/>
      <c r="D270" s="704"/>
      <c r="E270" s="704"/>
      <c r="F270" s="717"/>
      <c r="G270" s="717"/>
      <c r="H270" s="717"/>
      <c r="I270" s="717"/>
      <c r="J270" s="717"/>
      <c r="K270" s="704"/>
      <c r="L270" s="704"/>
      <c r="M270"/>
      <c r="N270"/>
    </row>
    <row r="271" spans="1:14" s="16" customFormat="1" ht="15" hidden="1">
      <c r="A271" s="889"/>
      <c r="B271" s="890"/>
      <c r="C271" s="704"/>
      <c r="D271" s="704"/>
      <c r="E271" s="704"/>
      <c r="F271" s="704"/>
      <c r="G271" s="704"/>
      <c r="H271" s="704"/>
      <c r="I271" s="704"/>
      <c r="J271" s="704"/>
      <c r="K271" s="704"/>
      <c r="L271" s="704"/>
      <c r="M271"/>
      <c r="N271"/>
    </row>
    <row r="272" spans="1:14" s="16" customFormat="1" ht="14.25" hidden="1">
      <c r="A272" s="889"/>
      <c r="B272" s="891"/>
      <c r="C272" s="704"/>
      <c r="D272" s="704"/>
      <c r="E272" s="704"/>
      <c r="F272" s="704"/>
      <c r="G272" s="704"/>
      <c r="H272" s="704"/>
      <c r="I272" s="704"/>
      <c r="J272" s="704"/>
      <c r="K272" s="704"/>
      <c r="L272" s="704"/>
      <c r="M272"/>
      <c r="N272"/>
    </row>
    <row r="273" spans="1:14" s="16" customFormat="1" ht="11.25" customHeight="1" hidden="1">
      <c r="A273" s="882"/>
      <c r="B273" s="652"/>
      <c r="C273" s="884"/>
      <c r="D273" s="652"/>
      <c r="E273" s="652"/>
      <c r="F273" s="884"/>
      <c r="G273" s="884"/>
      <c r="H273" s="884"/>
      <c r="I273" s="882"/>
      <c r="J273" s="882"/>
      <c r="K273" s="883"/>
      <c r="L273" s="883"/>
      <c r="M273"/>
      <c r="N273"/>
    </row>
    <row r="274" spans="1:14" s="16" customFormat="1" ht="15" customHeight="1" hidden="1">
      <c r="A274" s="1793"/>
      <c r="B274" s="1794"/>
      <c r="C274" s="652"/>
      <c r="D274" s="1778"/>
      <c r="E274" s="1778"/>
      <c r="F274" s="1778"/>
      <c r="G274" s="1778"/>
      <c r="H274" s="1778"/>
      <c r="I274" s="1778"/>
      <c r="J274" s="1778"/>
      <c r="K274" s="883"/>
      <c r="L274" s="883"/>
      <c r="M274"/>
      <c r="N274"/>
    </row>
    <row r="275" spans="1:14" s="16" customFormat="1" ht="18.75" customHeight="1" hidden="1">
      <c r="A275" s="1793"/>
      <c r="B275" s="1794"/>
      <c r="C275" s="652"/>
      <c r="D275" s="885"/>
      <c r="E275" s="885"/>
      <c r="F275" s="885"/>
      <c r="G275" s="885"/>
      <c r="H275" s="885"/>
      <c r="I275" s="885"/>
      <c r="J275" s="885"/>
      <c r="K275" s="1778"/>
      <c r="L275" s="1778"/>
      <c r="M275"/>
      <c r="N275"/>
    </row>
    <row r="276" spans="1:14" s="16" customFormat="1" ht="12.75" customHeight="1" hidden="1">
      <c r="A276" s="1778"/>
      <c r="B276" s="1778"/>
      <c r="C276" s="652"/>
      <c r="D276" s="663"/>
      <c r="E276" s="663"/>
      <c r="F276" s="663"/>
      <c r="G276" s="663"/>
      <c r="H276" s="663"/>
      <c r="I276" s="663"/>
      <c r="J276" s="663"/>
      <c r="K276" s="663"/>
      <c r="L276" s="663"/>
      <c r="M276"/>
      <c r="N276"/>
    </row>
    <row r="277" spans="1:14" s="16" customFormat="1" ht="14.25" hidden="1">
      <c r="A277" s="886"/>
      <c r="B277" s="882"/>
      <c r="C277" s="704"/>
      <c r="D277" s="704"/>
      <c r="E277" s="704"/>
      <c r="F277" s="717"/>
      <c r="G277" s="717"/>
      <c r="H277" s="717"/>
      <c r="I277" s="717"/>
      <c r="J277" s="717"/>
      <c r="K277" s="704"/>
      <c r="L277" s="704"/>
      <c r="M277"/>
      <c r="N277"/>
    </row>
    <row r="278" spans="1:14" s="16" customFormat="1" ht="14.25" hidden="1">
      <c r="A278" s="886"/>
      <c r="B278" s="882"/>
      <c r="C278" s="704"/>
      <c r="D278" s="704"/>
      <c r="E278" s="704"/>
      <c r="F278" s="717"/>
      <c r="G278" s="717"/>
      <c r="H278" s="717"/>
      <c r="I278" s="717"/>
      <c r="J278" s="717"/>
      <c r="K278" s="704"/>
      <c r="L278" s="704"/>
      <c r="M278"/>
      <c r="N278"/>
    </row>
    <row r="279" spans="1:14" s="16" customFormat="1" ht="14.25" hidden="1">
      <c r="A279" s="886"/>
      <c r="B279" s="882"/>
      <c r="C279" s="704"/>
      <c r="D279" s="704"/>
      <c r="E279" s="704"/>
      <c r="F279" s="717"/>
      <c r="G279" s="717"/>
      <c r="H279" s="717"/>
      <c r="I279" s="717"/>
      <c r="J279" s="717"/>
      <c r="K279" s="704"/>
      <c r="L279" s="704"/>
      <c r="M279"/>
      <c r="N279"/>
    </row>
    <row r="280" spans="1:14" s="16" customFormat="1" ht="14.25" hidden="1">
      <c r="A280" s="886"/>
      <c r="B280" s="882"/>
      <c r="C280" s="704"/>
      <c r="D280" s="704"/>
      <c r="E280" s="704"/>
      <c r="F280" s="717"/>
      <c r="G280" s="717"/>
      <c r="H280" s="717"/>
      <c r="I280" s="717"/>
      <c r="J280" s="717"/>
      <c r="K280" s="704"/>
      <c r="L280" s="704"/>
      <c r="M280"/>
      <c r="N280"/>
    </row>
    <row r="281" spans="1:14" s="16" customFormat="1" ht="14.25" hidden="1">
      <c r="A281" s="886"/>
      <c r="B281" s="882"/>
      <c r="C281" s="704"/>
      <c r="D281" s="704"/>
      <c r="E281" s="704"/>
      <c r="F281" s="717"/>
      <c r="G281" s="717"/>
      <c r="H281" s="717"/>
      <c r="I281" s="717"/>
      <c r="J281" s="717"/>
      <c r="K281" s="704"/>
      <c r="L281" s="704"/>
      <c r="M281"/>
      <c r="N281"/>
    </row>
    <row r="282" spans="1:14" s="16" customFormat="1" ht="14.25" hidden="1">
      <c r="A282" s="886"/>
      <c r="B282" s="882"/>
      <c r="C282" s="704"/>
      <c r="D282" s="704"/>
      <c r="E282" s="704"/>
      <c r="F282" s="717"/>
      <c r="G282" s="717"/>
      <c r="H282" s="717"/>
      <c r="I282" s="717"/>
      <c r="J282" s="717"/>
      <c r="K282" s="704"/>
      <c r="L282" s="704"/>
      <c r="M282"/>
      <c r="N282"/>
    </row>
    <row r="283" spans="1:14" s="16" customFormat="1" ht="14.25" hidden="1">
      <c r="A283" s="886"/>
      <c r="B283" s="882"/>
      <c r="C283" s="704"/>
      <c r="D283" s="704"/>
      <c r="E283" s="704"/>
      <c r="F283" s="717"/>
      <c r="G283" s="717"/>
      <c r="H283" s="717"/>
      <c r="I283" s="717"/>
      <c r="J283" s="717"/>
      <c r="K283" s="704"/>
      <c r="L283" s="704"/>
      <c r="M283"/>
      <c r="N283"/>
    </row>
    <row r="284" spans="1:14" s="16" customFormat="1" ht="14.25" hidden="1">
      <c r="A284" s="886"/>
      <c r="B284" s="882"/>
      <c r="C284" s="704"/>
      <c r="D284" s="704"/>
      <c r="E284" s="704"/>
      <c r="F284" s="717"/>
      <c r="G284" s="717"/>
      <c r="H284" s="717"/>
      <c r="I284" s="717"/>
      <c r="J284" s="717"/>
      <c r="K284" s="704"/>
      <c r="L284" s="704"/>
      <c r="M284"/>
      <c r="N284"/>
    </row>
    <row r="285" spans="1:14" s="16" customFormat="1" ht="14.25" hidden="1">
      <c r="A285" s="892"/>
      <c r="B285" s="887"/>
      <c r="C285" s="704"/>
      <c r="D285" s="704"/>
      <c r="E285" s="704"/>
      <c r="F285" s="746"/>
      <c r="G285" s="746"/>
      <c r="H285" s="746"/>
      <c r="I285" s="746"/>
      <c r="J285" s="746"/>
      <c r="K285" s="704"/>
      <c r="L285" s="746"/>
      <c r="M285"/>
      <c r="N285"/>
    </row>
    <row r="286" spans="1:14" s="16" customFormat="1" ht="14.25" hidden="1">
      <c r="A286" s="886"/>
      <c r="B286" s="882"/>
      <c r="C286" s="704"/>
      <c r="D286" s="704"/>
      <c r="E286" s="704"/>
      <c r="F286" s="717"/>
      <c r="G286" s="717"/>
      <c r="H286" s="717"/>
      <c r="I286" s="717"/>
      <c r="J286" s="717"/>
      <c r="K286" s="704"/>
      <c r="L286" s="704"/>
      <c r="M286"/>
      <c r="N286"/>
    </row>
    <row r="287" spans="1:14" s="16" customFormat="1" ht="14.25" hidden="1">
      <c r="A287" s="886"/>
      <c r="B287" s="882"/>
      <c r="C287" s="704"/>
      <c r="D287" s="704"/>
      <c r="E287" s="704"/>
      <c r="F287" s="717"/>
      <c r="G287" s="717"/>
      <c r="H287" s="717"/>
      <c r="I287" s="717"/>
      <c r="J287" s="717"/>
      <c r="K287" s="704"/>
      <c r="L287" s="704"/>
      <c r="M287"/>
      <c r="N287"/>
    </row>
    <row r="288" spans="1:14" s="16" customFormat="1" ht="14.25" hidden="1">
      <c r="A288" s="886"/>
      <c r="B288" s="882"/>
      <c r="C288" s="704"/>
      <c r="D288" s="704"/>
      <c r="E288" s="704"/>
      <c r="F288" s="717"/>
      <c r="G288" s="717"/>
      <c r="H288" s="717"/>
      <c r="I288" s="717"/>
      <c r="J288" s="717"/>
      <c r="K288" s="704"/>
      <c r="L288" s="704"/>
      <c r="M288"/>
      <c r="N288"/>
    </row>
    <row r="289" spans="1:14" s="16" customFormat="1" ht="14.25" hidden="1">
      <c r="A289" s="886"/>
      <c r="B289" s="882"/>
      <c r="C289" s="704"/>
      <c r="D289" s="704"/>
      <c r="E289" s="704"/>
      <c r="F289" s="717"/>
      <c r="G289" s="717"/>
      <c r="H289" s="717"/>
      <c r="I289" s="717"/>
      <c r="J289" s="717"/>
      <c r="K289" s="704"/>
      <c r="L289" s="704"/>
      <c r="M289"/>
      <c r="N289"/>
    </row>
    <row r="290" spans="1:14" s="16" customFormat="1" ht="14.25" hidden="1">
      <c r="A290" s="892"/>
      <c r="B290" s="887"/>
      <c r="C290" s="704"/>
      <c r="D290" s="704"/>
      <c r="E290" s="704"/>
      <c r="F290" s="746"/>
      <c r="G290" s="746"/>
      <c r="H290" s="746"/>
      <c r="I290" s="746"/>
      <c r="J290" s="746"/>
      <c r="K290" s="704"/>
      <c r="L290" s="746"/>
      <c r="M290"/>
      <c r="N290"/>
    </row>
    <row r="291" spans="1:14" s="16" customFormat="1" ht="14.25" hidden="1">
      <c r="A291" s="892"/>
      <c r="B291" s="882"/>
      <c r="C291" s="704"/>
      <c r="D291" s="704"/>
      <c r="E291" s="704"/>
      <c r="F291" s="746"/>
      <c r="G291" s="746"/>
      <c r="H291" s="746"/>
      <c r="I291" s="746"/>
      <c r="J291" s="746"/>
      <c r="K291" s="704"/>
      <c r="L291" s="746"/>
      <c r="M291"/>
      <c r="N291"/>
    </row>
    <row r="292" spans="1:14" s="16" customFormat="1" ht="14.25" hidden="1">
      <c r="A292" s="886"/>
      <c r="B292" s="882"/>
      <c r="C292" s="704"/>
      <c r="D292" s="704"/>
      <c r="E292" s="704"/>
      <c r="F292" s="717"/>
      <c r="G292" s="717"/>
      <c r="H292" s="717"/>
      <c r="I292" s="717"/>
      <c r="J292" s="717"/>
      <c r="K292" s="704"/>
      <c r="L292" s="704"/>
      <c r="M292"/>
      <c r="N292"/>
    </row>
    <row r="293" spans="1:14" s="16" customFormat="1" ht="14.25" hidden="1">
      <c r="A293" s="889"/>
      <c r="B293" s="891"/>
      <c r="C293" s="704"/>
      <c r="D293" s="704"/>
      <c r="E293" s="704"/>
      <c r="F293" s="704"/>
      <c r="G293" s="704"/>
      <c r="H293" s="704"/>
      <c r="I293" s="704"/>
      <c r="J293" s="704"/>
      <c r="K293" s="704"/>
      <c r="L293" s="704"/>
      <c r="M293"/>
      <c r="N293"/>
    </row>
    <row r="294" spans="1:14" s="16" customFormat="1" ht="12.75" hidden="1">
      <c r="A294" s="277"/>
      <c r="B294" s="138"/>
      <c r="C294" s="647"/>
      <c r="D294" s="647"/>
      <c r="E294" s="647"/>
      <c r="F294" s="138"/>
      <c r="G294" s="138"/>
      <c r="H294" s="138"/>
      <c r="I294" s="138"/>
      <c r="J294" s="138"/>
      <c r="K294" s="647"/>
      <c r="L294" s="647"/>
      <c r="M294"/>
      <c r="N294"/>
    </row>
    <row r="295" spans="1:14" s="16" customFormat="1" ht="12.75" hidden="1">
      <c r="A295" s="277"/>
      <c r="B295" s="138"/>
      <c r="C295" s="647"/>
      <c r="D295" s="647"/>
      <c r="E295" s="647"/>
      <c r="F295" s="138"/>
      <c r="G295" s="138"/>
      <c r="H295" s="138"/>
      <c r="I295" s="138"/>
      <c r="J295" s="138"/>
      <c r="K295" s="647"/>
      <c r="L295" s="647"/>
      <c r="M295"/>
      <c r="N295"/>
    </row>
    <row r="296" spans="1:14" s="16" customFormat="1" ht="12.75" hidden="1">
      <c r="A296" s="277"/>
      <c r="B296" s="138"/>
      <c r="C296" s="647"/>
      <c r="D296" s="647"/>
      <c r="E296" s="647"/>
      <c r="F296" s="138"/>
      <c r="G296" s="138"/>
      <c r="H296" s="138"/>
      <c r="I296" s="138"/>
      <c r="J296" s="138"/>
      <c r="K296" s="647"/>
      <c r="L296" s="647"/>
      <c r="M296"/>
      <c r="N296"/>
    </row>
    <row r="297" spans="1:14" s="16" customFormat="1" ht="12.75" hidden="1">
      <c r="A297" s="277"/>
      <c r="B297" s="138"/>
      <c r="C297" s="647"/>
      <c r="D297" s="647"/>
      <c r="E297" s="647"/>
      <c r="F297" s="138"/>
      <c r="G297" s="138"/>
      <c r="H297" s="138"/>
      <c r="I297" s="138"/>
      <c r="J297" s="138"/>
      <c r="K297" s="647"/>
      <c r="L297" s="647"/>
      <c r="M297"/>
      <c r="N297"/>
    </row>
    <row r="298" spans="1:14" s="16" customFormat="1" ht="12.75" hidden="1">
      <c r="A298" s="277"/>
      <c r="B298" s="138"/>
      <c r="C298" s="647"/>
      <c r="D298" s="647"/>
      <c r="E298" s="647"/>
      <c r="F298" s="138"/>
      <c r="G298" s="138"/>
      <c r="H298" s="138"/>
      <c r="I298" s="138"/>
      <c r="J298" s="138"/>
      <c r="K298" s="647"/>
      <c r="L298" s="647"/>
      <c r="M298"/>
      <c r="N298"/>
    </row>
    <row r="299" spans="1:14" s="16" customFormat="1" ht="12.75" hidden="1">
      <c r="A299" s="277"/>
      <c r="B299" s="138"/>
      <c r="C299" s="647"/>
      <c r="D299" s="647"/>
      <c r="E299" s="647"/>
      <c r="F299" s="138"/>
      <c r="G299" s="138"/>
      <c r="H299" s="138"/>
      <c r="I299" s="138"/>
      <c r="J299" s="138"/>
      <c r="K299" s="647"/>
      <c r="L299" s="647"/>
      <c r="M299"/>
      <c r="N299"/>
    </row>
    <row r="300" spans="1:14" s="16" customFormat="1" ht="12.75" hidden="1">
      <c r="A300" s="277"/>
      <c r="B300" s="138"/>
      <c r="C300" s="647"/>
      <c r="D300" s="647"/>
      <c r="E300" s="647"/>
      <c r="F300" s="138"/>
      <c r="G300" s="138"/>
      <c r="H300" s="138"/>
      <c r="I300" s="138"/>
      <c r="J300" s="138"/>
      <c r="K300" s="647"/>
      <c r="L300" s="647"/>
      <c r="M300"/>
      <c r="N300"/>
    </row>
    <row r="301" spans="1:14" s="16" customFormat="1" ht="12.75" hidden="1">
      <c r="A301" s="277"/>
      <c r="B301" s="138"/>
      <c r="C301" s="647"/>
      <c r="D301" s="647"/>
      <c r="E301" s="647"/>
      <c r="F301" s="138"/>
      <c r="G301" s="138"/>
      <c r="H301" s="138"/>
      <c r="I301" s="138"/>
      <c r="J301" s="138"/>
      <c r="K301" s="647"/>
      <c r="L301" s="647"/>
      <c r="M301"/>
      <c r="N301"/>
    </row>
    <row r="302" spans="1:14" s="16" customFormat="1" ht="12.75" hidden="1">
      <c r="A302" s="277"/>
      <c r="B302" s="138"/>
      <c r="C302" s="647"/>
      <c r="D302" s="647"/>
      <c r="E302" s="647"/>
      <c r="F302" s="138"/>
      <c r="G302" s="138"/>
      <c r="H302" s="138"/>
      <c r="I302" s="138"/>
      <c r="J302" s="138"/>
      <c r="K302" s="647"/>
      <c r="L302" s="647"/>
      <c r="M302"/>
      <c r="N302"/>
    </row>
    <row r="303" spans="1:14" s="16" customFormat="1" ht="12.75" hidden="1">
      <c r="A303" s="277"/>
      <c r="B303" s="138"/>
      <c r="C303" s="647"/>
      <c r="D303" s="647"/>
      <c r="E303" s="647"/>
      <c r="F303" s="138"/>
      <c r="G303" s="138"/>
      <c r="H303" s="138"/>
      <c r="I303" s="138"/>
      <c r="J303" s="138"/>
      <c r="K303" s="647"/>
      <c r="L303" s="647"/>
      <c r="M303" s="647"/>
      <c r="N303" s="139"/>
    </row>
    <row r="304" spans="1:14" s="16" customFormat="1" ht="12.75" hidden="1">
      <c r="A304" s="277"/>
      <c r="B304" s="138"/>
      <c r="C304" s="647"/>
      <c r="D304" s="647"/>
      <c r="E304" s="647"/>
      <c r="F304" s="138"/>
      <c r="G304" s="138"/>
      <c r="H304" s="138"/>
      <c r="I304" s="138"/>
      <c r="J304" s="138"/>
      <c r="K304" s="647"/>
      <c r="L304" s="647"/>
      <c r="M304"/>
      <c r="N304"/>
    </row>
    <row r="305" spans="1:14" s="16" customFormat="1" ht="12.75" hidden="1">
      <c r="A305" s="764"/>
      <c r="B305" s="864"/>
      <c r="C305" s="647"/>
      <c r="D305" s="647"/>
      <c r="E305" s="647"/>
      <c r="F305" s="647"/>
      <c r="G305" s="647"/>
      <c r="H305" s="647"/>
      <c r="I305" s="647"/>
      <c r="J305" s="647"/>
      <c r="K305" s="647"/>
      <c r="L305" s="647"/>
      <c r="M305"/>
      <c r="N305"/>
    </row>
    <row r="306" spans="1:14" s="16" customFormat="1" ht="12.75" hidden="1">
      <c r="A306" s="764"/>
      <c r="B306" s="864"/>
      <c r="C306" s="647"/>
      <c r="D306" s="647"/>
      <c r="E306" s="647"/>
      <c r="F306" s="647"/>
      <c r="G306" s="647"/>
      <c r="H306" s="647"/>
      <c r="I306" s="647"/>
      <c r="J306" s="647"/>
      <c r="K306" s="647"/>
      <c r="L306" s="647"/>
      <c r="M306"/>
      <c r="N306"/>
    </row>
    <row r="307" spans="1:14" s="16" customFormat="1" ht="12.75" hidden="1">
      <c r="A307" s="764"/>
      <c r="B307" s="864"/>
      <c r="C307" s="647"/>
      <c r="D307" s="647"/>
      <c r="E307" s="647"/>
      <c r="F307" s="647"/>
      <c r="G307" s="647"/>
      <c r="H307" s="647"/>
      <c r="I307" s="647"/>
      <c r="J307" s="647"/>
      <c r="K307" s="647"/>
      <c r="L307" s="647"/>
      <c r="M307"/>
      <c r="N307"/>
    </row>
    <row r="308" spans="1:14" s="16" customFormat="1" ht="12.75" hidden="1">
      <c r="A308" s="764"/>
      <c r="B308" s="864"/>
      <c r="C308" s="647"/>
      <c r="D308" s="647"/>
      <c r="E308" s="647"/>
      <c r="F308" s="647"/>
      <c r="G308" s="647"/>
      <c r="H308" s="647"/>
      <c r="I308" s="647"/>
      <c r="J308" s="647"/>
      <c r="K308" s="647"/>
      <c r="L308" s="647"/>
      <c r="M308"/>
      <c r="N308"/>
    </row>
    <row r="309" spans="1:14" s="16" customFormat="1" ht="12.75" hidden="1">
      <c r="A309" s="764"/>
      <c r="B309" s="864"/>
      <c r="C309" s="647"/>
      <c r="D309" s="647"/>
      <c r="E309" s="647"/>
      <c r="F309" s="647"/>
      <c r="G309" s="647"/>
      <c r="H309" s="647"/>
      <c r="I309" s="647"/>
      <c r="J309" s="647"/>
      <c r="K309" s="647"/>
      <c r="L309" s="647"/>
      <c r="M309"/>
      <c r="N309"/>
    </row>
    <row r="310" spans="1:14" s="16" customFormat="1" ht="12.75" hidden="1">
      <c r="A310" s="764"/>
      <c r="B310" s="864"/>
      <c r="C310" s="647"/>
      <c r="D310" s="647"/>
      <c r="E310" s="647"/>
      <c r="F310" s="647"/>
      <c r="G310" s="647"/>
      <c r="H310" s="647"/>
      <c r="I310" s="647"/>
      <c r="J310" s="647"/>
      <c r="K310" s="647"/>
      <c r="L310" s="647"/>
      <c r="M310"/>
      <c r="N310"/>
    </row>
    <row r="311" spans="1:14" s="16" customFormat="1" ht="12.75" hidden="1">
      <c r="A311" s="764"/>
      <c r="B311" s="864"/>
      <c r="C311" s="647"/>
      <c r="D311" s="647"/>
      <c r="E311" s="647"/>
      <c r="F311" s="647"/>
      <c r="G311" s="647"/>
      <c r="H311" s="647"/>
      <c r="I311" s="647"/>
      <c r="J311" s="647"/>
      <c r="K311" s="647"/>
      <c r="L311" s="647"/>
      <c r="M311"/>
      <c r="N311"/>
    </row>
    <row r="312" spans="1:14" s="16" customFormat="1" ht="12.75" hidden="1">
      <c r="A312" s="764"/>
      <c r="B312" s="864"/>
      <c r="C312" s="647"/>
      <c r="D312" s="647"/>
      <c r="E312" s="647"/>
      <c r="F312" s="647"/>
      <c r="G312" s="647"/>
      <c r="H312" s="647"/>
      <c r="I312" s="647"/>
      <c r="J312" s="647"/>
      <c r="K312" s="647"/>
      <c r="L312" s="647"/>
      <c r="M312"/>
      <c r="N312"/>
    </row>
    <row r="313" spans="1:14" s="16" customFormat="1" ht="12.75" hidden="1">
      <c r="A313" s="764"/>
      <c r="B313" s="864"/>
      <c r="C313" s="647"/>
      <c r="D313" s="647"/>
      <c r="E313" s="647"/>
      <c r="F313" s="647"/>
      <c r="G313" s="647"/>
      <c r="H313" s="647"/>
      <c r="I313" s="647"/>
      <c r="J313" s="647"/>
      <c r="K313" s="647"/>
      <c r="L313" s="647"/>
      <c r="M313"/>
      <c r="N313"/>
    </row>
    <row r="314" spans="1:14" s="16" customFormat="1" ht="12.75" hidden="1">
      <c r="A314"/>
      <c r="B314"/>
      <c r="C314" s="646"/>
      <c r="D314" s="136"/>
      <c r="E314" s="136"/>
      <c r="F314"/>
      <c r="G314"/>
      <c r="H314"/>
      <c r="I314"/>
      <c r="J314"/>
      <c r="K314" s="139"/>
      <c r="L314" s="136"/>
      <c r="M314"/>
      <c r="N314"/>
    </row>
    <row r="315" spans="1:14" s="16" customFormat="1" ht="12.75" hidden="1">
      <c r="A315"/>
      <c r="B315"/>
      <c r="C315" s="646"/>
      <c r="D315" s="136"/>
      <c r="E315" s="136"/>
      <c r="F315"/>
      <c r="G315"/>
      <c r="H315"/>
      <c r="I315"/>
      <c r="J315"/>
      <c r="K315" s="136"/>
      <c r="L315" s="136"/>
      <c r="M315"/>
      <c r="N315"/>
    </row>
    <row r="316" spans="1:14" s="16" customFormat="1" ht="12.75" hidden="1">
      <c r="A316"/>
      <c r="B316"/>
      <c r="C316" s="646"/>
      <c r="D316" s="136"/>
      <c r="E316" s="136"/>
      <c r="F316"/>
      <c r="G316"/>
      <c r="H316"/>
      <c r="I316"/>
      <c r="K316" s="136"/>
      <c r="L316" s="136"/>
      <c r="M316"/>
      <c r="N316"/>
    </row>
    <row r="317" spans="1:14" s="16" customFormat="1" ht="12.75" hidden="1">
      <c r="A317"/>
      <c r="B317"/>
      <c r="C317" s="646"/>
      <c r="D317" s="136"/>
      <c r="E317" s="136"/>
      <c r="F317"/>
      <c r="G317"/>
      <c r="H317"/>
      <c r="I317"/>
      <c r="K317" s="136"/>
      <c r="L317" s="136"/>
      <c r="M317"/>
      <c r="N317"/>
    </row>
    <row r="318" spans="1:14" s="16" customFormat="1" ht="12.75" hidden="1">
      <c r="A318" s="277"/>
      <c r="B318" s="138"/>
      <c r="C318" s="647"/>
      <c r="D318" s="647"/>
      <c r="E318" s="647"/>
      <c r="F318" s="138"/>
      <c r="G318" s="138"/>
      <c r="H318" s="138"/>
      <c r="I318" s="138"/>
      <c r="J318" s="138"/>
      <c r="K318" s="647"/>
      <c r="L318" s="647"/>
      <c r="M318"/>
      <c r="N318"/>
    </row>
    <row r="319" spans="1:14" s="16" customFormat="1" ht="12.75" hidden="1">
      <c r="A319"/>
      <c r="B319"/>
      <c r="C319" s="646"/>
      <c r="D319" s="136"/>
      <c r="E319" s="136"/>
      <c r="F319"/>
      <c r="G319"/>
      <c r="H319"/>
      <c r="I319"/>
      <c r="J319"/>
      <c r="K319" s="139"/>
      <c r="L319" s="139"/>
      <c r="M319"/>
      <c r="N319"/>
    </row>
    <row r="320" spans="1:14" s="16" customFormat="1" ht="12.75" hidden="1">
      <c r="A320"/>
      <c r="B320"/>
      <c r="C320" s="646"/>
      <c r="D320" s="136"/>
      <c r="E320" s="136"/>
      <c r="F320"/>
      <c r="G320"/>
      <c r="H320"/>
      <c r="I320"/>
      <c r="J320"/>
      <c r="K320" s="136"/>
      <c r="L320" s="136"/>
      <c r="M320"/>
      <c r="N320"/>
    </row>
    <row r="321" spans="3:14" s="16" customFormat="1" ht="12.75" hidden="1">
      <c r="C321" s="893"/>
      <c r="D321" s="894"/>
      <c r="E321" s="894"/>
      <c r="K321" s="894"/>
      <c r="L321" s="895"/>
      <c r="M321"/>
      <c r="N321"/>
    </row>
    <row r="322" spans="3:14" s="16" customFormat="1" ht="12.75" hidden="1">
      <c r="C322" s="893"/>
      <c r="D322" s="894"/>
      <c r="E322" s="894"/>
      <c r="K322" s="894"/>
      <c r="L322" s="894"/>
      <c r="M322"/>
      <c r="N322"/>
    </row>
    <row r="323" spans="3:14" s="16" customFormat="1" ht="12.75" hidden="1">
      <c r="C323" s="893"/>
      <c r="D323" s="894"/>
      <c r="E323" s="894"/>
      <c r="K323" s="894"/>
      <c r="L323" s="894"/>
      <c r="M323"/>
      <c r="N323"/>
    </row>
    <row r="324" spans="3:14" s="16" customFormat="1" ht="12.75" hidden="1">
      <c r="C324" s="893"/>
      <c r="D324" s="894"/>
      <c r="E324" s="894"/>
      <c r="K324" s="894"/>
      <c r="L324" s="894"/>
      <c r="M324"/>
      <c r="N324"/>
    </row>
    <row r="325" spans="2:14" s="16" customFormat="1" ht="12.75" hidden="1">
      <c r="B325" s="1785"/>
      <c r="C325" s="1785"/>
      <c r="D325" s="1785"/>
      <c r="E325" s="1785"/>
      <c r="F325" s="1785"/>
      <c r="G325" s="1785"/>
      <c r="H325" s="1785"/>
      <c r="K325" s="894"/>
      <c r="L325" s="894"/>
      <c r="M325"/>
      <c r="N325"/>
    </row>
    <row r="326" spans="2:14" s="16" customFormat="1" ht="12.75" hidden="1">
      <c r="B326" s="766"/>
      <c r="C326" s="896"/>
      <c r="D326" s="766"/>
      <c r="E326" s="766"/>
      <c r="F326" s="897"/>
      <c r="G326" s="897"/>
      <c r="H326" s="897"/>
      <c r="K326" s="894"/>
      <c r="L326" s="894"/>
      <c r="M326"/>
      <c r="N326"/>
    </row>
    <row r="327" spans="2:14" s="16" customFormat="1" ht="12.75" hidden="1">
      <c r="B327" s="766"/>
      <c r="C327" s="896"/>
      <c r="D327" s="766"/>
      <c r="E327" s="766"/>
      <c r="F327" s="897"/>
      <c r="G327" s="897"/>
      <c r="H327" s="897"/>
      <c r="K327" s="894"/>
      <c r="L327" s="894"/>
      <c r="M327"/>
      <c r="N327"/>
    </row>
    <row r="328" spans="2:14" s="16" customFormat="1" ht="9.75" customHeight="1" hidden="1">
      <c r="B328" s="766"/>
      <c r="C328" s="896"/>
      <c r="D328" s="766"/>
      <c r="E328" s="766"/>
      <c r="F328" s="897"/>
      <c r="G328" s="897"/>
      <c r="H328" s="897"/>
      <c r="K328" s="894"/>
      <c r="L328" s="894"/>
      <c r="M328"/>
      <c r="N328"/>
    </row>
    <row r="329" spans="1:14" s="16" customFormat="1" ht="15" customHeight="1" hidden="1">
      <c r="A329" s="1793"/>
      <c r="B329" s="1794"/>
      <c r="C329" s="652"/>
      <c r="D329" s="1778"/>
      <c r="E329" s="1778"/>
      <c r="F329" s="1778"/>
      <c r="G329" s="1778"/>
      <c r="H329" s="1778"/>
      <c r="I329" s="1778"/>
      <c r="J329" s="1778"/>
      <c r="K329" s="883"/>
      <c r="L329" s="883"/>
      <c r="M329"/>
      <c r="N329"/>
    </row>
    <row r="330" spans="1:14" s="16" customFormat="1" ht="18.75" customHeight="1" hidden="1">
      <c r="A330" s="1793"/>
      <c r="B330" s="1794"/>
      <c r="C330" s="652"/>
      <c r="D330" s="885"/>
      <c r="E330" s="885"/>
      <c r="F330" s="885"/>
      <c r="G330" s="885"/>
      <c r="H330" s="885"/>
      <c r="I330" s="885"/>
      <c r="J330" s="885"/>
      <c r="K330" s="1778"/>
      <c r="L330" s="1778"/>
      <c r="M330"/>
      <c r="N330"/>
    </row>
    <row r="331" spans="1:14" s="16" customFormat="1" ht="12.75" customHeight="1" hidden="1">
      <c r="A331" s="1778"/>
      <c r="B331" s="1778"/>
      <c r="C331" s="652"/>
      <c r="D331" s="663"/>
      <c r="E331" s="663"/>
      <c r="F331" s="663"/>
      <c r="G331" s="663"/>
      <c r="H331" s="663"/>
      <c r="I331" s="663"/>
      <c r="J331" s="663"/>
      <c r="K331" s="663"/>
      <c r="L331" s="663"/>
      <c r="M331"/>
      <c r="N331"/>
    </row>
    <row r="332" spans="1:14" s="16" customFormat="1" ht="12.75" customHeight="1" hidden="1">
      <c r="A332" s="652"/>
      <c r="B332" s="652"/>
      <c r="C332" s="652"/>
      <c r="D332" s="663"/>
      <c r="E332" s="663"/>
      <c r="F332" s="663"/>
      <c r="G332" s="663"/>
      <c r="H332" s="663"/>
      <c r="I332" s="663"/>
      <c r="J332" s="663"/>
      <c r="K332" s="663"/>
      <c r="L332" s="663"/>
      <c r="M332"/>
      <c r="N332"/>
    </row>
    <row r="333" spans="1:14" s="16" customFormat="1" ht="12.75" customHeight="1" hidden="1">
      <c r="A333" s="886"/>
      <c r="B333" s="882"/>
      <c r="C333" s="661"/>
      <c r="D333" s="663"/>
      <c r="E333" s="663"/>
      <c r="F333" s="663"/>
      <c r="G333" s="663"/>
      <c r="H333" s="663"/>
      <c r="I333" s="663"/>
      <c r="J333" s="663"/>
      <c r="K333" s="898"/>
      <c r="L333" s="663"/>
      <c r="M333"/>
      <c r="N333"/>
    </row>
    <row r="334" spans="1:14" s="16" customFormat="1" ht="12.75" customHeight="1" hidden="1">
      <c r="A334" s="886"/>
      <c r="B334" s="882"/>
      <c r="C334" s="704"/>
      <c r="D334" s="704"/>
      <c r="E334" s="704"/>
      <c r="F334" s="717"/>
      <c r="G334" s="717"/>
      <c r="H334" s="717"/>
      <c r="I334" s="717"/>
      <c r="J334" s="717"/>
      <c r="K334" s="704"/>
      <c r="L334" s="704"/>
      <c r="M334"/>
      <c r="N334"/>
    </row>
    <row r="335" spans="1:14" s="16" customFormat="1" ht="14.25" hidden="1">
      <c r="A335" s="886"/>
      <c r="B335" s="882"/>
      <c r="C335" s="704"/>
      <c r="D335" s="704"/>
      <c r="E335" s="704"/>
      <c r="F335" s="717"/>
      <c r="G335" s="717"/>
      <c r="H335" s="717"/>
      <c r="I335" s="717"/>
      <c r="J335" s="717"/>
      <c r="K335" s="704"/>
      <c r="L335" s="704"/>
      <c r="M335"/>
      <c r="N335"/>
    </row>
    <row r="336" spans="1:14" s="16" customFormat="1" ht="14.25" hidden="1">
      <c r="A336" s="886"/>
      <c r="B336" s="882"/>
      <c r="C336" s="704"/>
      <c r="D336" s="704"/>
      <c r="E336" s="704"/>
      <c r="F336" s="717"/>
      <c r="G336" s="717"/>
      <c r="H336" s="717"/>
      <c r="I336" s="717"/>
      <c r="J336" s="717"/>
      <c r="K336" s="704"/>
      <c r="L336" s="704"/>
      <c r="M336"/>
      <c r="N336"/>
    </row>
    <row r="337" spans="1:14" s="16" customFormat="1" ht="14.25" hidden="1">
      <c r="A337" s="886"/>
      <c r="B337" s="888"/>
      <c r="C337" s="704"/>
      <c r="D337" s="704"/>
      <c r="E337" s="704"/>
      <c r="F337" s="717"/>
      <c r="G337" s="717"/>
      <c r="H337" s="717"/>
      <c r="I337" s="717"/>
      <c r="J337" s="717"/>
      <c r="K337" s="704"/>
      <c r="L337" s="704"/>
      <c r="M337"/>
      <c r="N337"/>
    </row>
    <row r="338" spans="1:14" s="16" customFormat="1" ht="14.25" hidden="1">
      <c r="A338" s="886"/>
      <c r="B338" s="886"/>
      <c r="C338" s="704"/>
      <c r="D338" s="704"/>
      <c r="E338" s="704"/>
      <c r="F338" s="717"/>
      <c r="G338" s="717"/>
      <c r="H338" s="717"/>
      <c r="I338" s="717"/>
      <c r="J338" s="717"/>
      <c r="K338" s="704"/>
      <c r="L338" s="704"/>
      <c r="M338"/>
      <c r="N338"/>
    </row>
    <row r="339" spans="1:14" s="16" customFormat="1" ht="14.25" customHeight="1" hidden="1">
      <c r="A339" s="886"/>
      <c r="B339" s="899"/>
      <c r="C339" s="704"/>
      <c r="D339" s="704"/>
      <c r="E339" s="704"/>
      <c r="F339" s="704"/>
      <c r="G339" s="704"/>
      <c r="H339" s="704"/>
      <c r="I339" s="704"/>
      <c r="J339" s="704"/>
      <c r="K339" s="704"/>
      <c r="L339" s="704"/>
      <c r="M339"/>
      <c r="N339"/>
    </row>
    <row r="340" spans="1:14" s="16" customFormat="1" ht="23.25" customHeight="1" hidden="1">
      <c r="A340" s="889"/>
      <c r="B340" s="890"/>
      <c r="C340" s="704"/>
      <c r="D340" s="704"/>
      <c r="E340" s="704"/>
      <c r="F340" s="704"/>
      <c r="G340" s="704"/>
      <c r="H340" s="704"/>
      <c r="I340" s="704"/>
      <c r="J340" s="704"/>
      <c r="K340" s="704"/>
      <c r="L340" s="704"/>
      <c r="M340"/>
      <c r="N340"/>
    </row>
    <row r="341" spans="1:14" s="16" customFormat="1" ht="14.25" hidden="1">
      <c r="A341" s="889"/>
      <c r="B341" s="891"/>
      <c r="C341" s="704"/>
      <c r="D341" s="704"/>
      <c r="E341" s="704"/>
      <c r="F341" s="704"/>
      <c r="G341" s="704"/>
      <c r="H341" s="704"/>
      <c r="I341" s="704"/>
      <c r="J341" s="704"/>
      <c r="K341" s="704"/>
      <c r="L341" s="704"/>
      <c r="M341"/>
      <c r="N341"/>
    </row>
    <row r="342" spans="1:14" s="16" customFormat="1" ht="14.25" hidden="1">
      <c r="A342" s="882"/>
      <c r="B342" s="652"/>
      <c r="C342" s="884"/>
      <c r="D342" s="652"/>
      <c r="E342" s="652"/>
      <c r="F342" s="884"/>
      <c r="G342" s="884"/>
      <c r="H342" s="884"/>
      <c r="I342" s="882"/>
      <c r="J342" s="882"/>
      <c r="K342" s="883"/>
      <c r="L342" s="883"/>
      <c r="M342"/>
      <c r="N342"/>
    </row>
    <row r="343" spans="1:14" s="16" customFormat="1" ht="15" customHeight="1" hidden="1">
      <c r="A343" s="1793"/>
      <c r="B343" s="1794"/>
      <c r="C343" s="652"/>
      <c r="D343" s="1778"/>
      <c r="E343" s="1778"/>
      <c r="F343" s="1778"/>
      <c r="G343" s="1778"/>
      <c r="H343" s="1778"/>
      <c r="I343" s="1778"/>
      <c r="J343" s="1778"/>
      <c r="K343" s="883"/>
      <c r="L343" s="883"/>
      <c r="M343"/>
      <c r="N343"/>
    </row>
    <row r="344" spans="1:14" s="16" customFormat="1" ht="14.25" hidden="1">
      <c r="A344" s="1793"/>
      <c r="B344" s="1794"/>
      <c r="C344" s="652"/>
      <c r="D344" s="885"/>
      <c r="E344" s="885"/>
      <c r="F344" s="885"/>
      <c r="G344" s="885"/>
      <c r="H344" s="885"/>
      <c r="I344" s="885"/>
      <c r="J344" s="885"/>
      <c r="K344" s="1778"/>
      <c r="L344" s="1778"/>
      <c r="M344"/>
      <c r="N344"/>
    </row>
    <row r="345" spans="1:14" s="16" customFormat="1" ht="15.75" customHeight="1" hidden="1">
      <c r="A345" s="1778"/>
      <c r="B345" s="1778"/>
      <c r="C345" s="652"/>
      <c r="D345" s="663"/>
      <c r="E345" s="663"/>
      <c r="F345" s="663"/>
      <c r="G345" s="663"/>
      <c r="H345" s="663"/>
      <c r="I345" s="663"/>
      <c r="J345" s="663"/>
      <c r="K345" s="663"/>
      <c r="L345" s="663"/>
      <c r="M345"/>
      <c r="N345"/>
    </row>
    <row r="346" spans="1:14" s="16" customFormat="1" ht="12.75" customHeight="1" hidden="1">
      <c r="A346" s="886"/>
      <c r="B346" s="882"/>
      <c r="C346" s="704"/>
      <c r="D346" s="704"/>
      <c r="E346" s="704"/>
      <c r="F346" s="717"/>
      <c r="G346" s="717"/>
      <c r="H346" s="717"/>
      <c r="I346" s="717"/>
      <c r="J346" s="717"/>
      <c r="K346" s="704"/>
      <c r="L346" s="704"/>
      <c r="M346"/>
      <c r="N346"/>
    </row>
    <row r="347" spans="1:14" s="16" customFormat="1" ht="12.75" customHeight="1" hidden="1">
      <c r="A347" s="886"/>
      <c r="B347" s="882"/>
      <c r="C347" s="704"/>
      <c r="D347" s="704"/>
      <c r="E347" s="704"/>
      <c r="F347" s="717"/>
      <c r="G347" s="717"/>
      <c r="H347" s="717"/>
      <c r="I347" s="717"/>
      <c r="J347" s="717"/>
      <c r="K347" s="704"/>
      <c r="L347" s="704"/>
      <c r="M347"/>
      <c r="N347"/>
    </row>
    <row r="348" spans="1:14" s="16" customFormat="1" ht="14.25" hidden="1">
      <c r="A348" s="886"/>
      <c r="B348" s="882"/>
      <c r="C348" s="704"/>
      <c r="D348" s="704"/>
      <c r="E348" s="704"/>
      <c r="F348" s="717"/>
      <c r="G348" s="717"/>
      <c r="H348" s="717"/>
      <c r="I348" s="717"/>
      <c r="J348" s="717"/>
      <c r="K348" s="704"/>
      <c r="L348" s="704"/>
      <c r="M348"/>
      <c r="N348"/>
    </row>
    <row r="349" spans="1:14" s="16" customFormat="1" ht="14.25" hidden="1">
      <c r="A349" s="886"/>
      <c r="B349" s="882"/>
      <c r="C349" s="704"/>
      <c r="D349" s="704"/>
      <c r="E349" s="704"/>
      <c r="F349" s="717"/>
      <c r="G349" s="717"/>
      <c r="H349" s="717"/>
      <c r="I349" s="717"/>
      <c r="J349" s="717"/>
      <c r="K349" s="704"/>
      <c r="L349" s="704"/>
      <c r="M349"/>
      <c r="N349"/>
    </row>
    <row r="350" spans="1:14" s="16" customFormat="1" ht="13.5" customHeight="1" hidden="1">
      <c r="A350" s="886"/>
      <c r="B350" s="882"/>
      <c r="C350" s="704"/>
      <c r="D350" s="704"/>
      <c r="E350" s="704"/>
      <c r="F350" s="717"/>
      <c r="G350" s="717"/>
      <c r="H350" s="717"/>
      <c r="I350" s="717"/>
      <c r="J350" s="717"/>
      <c r="K350" s="704"/>
      <c r="L350" s="704"/>
      <c r="M350"/>
      <c r="N350"/>
    </row>
    <row r="351" spans="1:14" s="16" customFormat="1" ht="15" customHeight="1" hidden="1">
      <c r="A351" s="892"/>
      <c r="B351" s="887"/>
      <c r="C351" s="704"/>
      <c r="D351" s="704"/>
      <c r="E351" s="704"/>
      <c r="F351" s="746"/>
      <c r="G351" s="746"/>
      <c r="H351" s="746"/>
      <c r="I351" s="746"/>
      <c r="J351" s="746"/>
      <c r="K351" s="704"/>
      <c r="L351" s="746"/>
      <c r="M351"/>
      <c r="N351"/>
    </row>
    <row r="352" spans="1:14" s="16" customFormat="1" ht="14.25" hidden="1">
      <c r="A352" s="886"/>
      <c r="B352" s="882"/>
      <c r="C352" s="704"/>
      <c r="D352" s="704"/>
      <c r="E352" s="704"/>
      <c r="F352" s="717"/>
      <c r="G352" s="717"/>
      <c r="H352" s="717"/>
      <c r="I352" s="717"/>
      <c r="J352" s="717"/>
      <c r="K352" s="704"/>
      <c r="L352" s="704"/>
      <c r="M352"/>
      <c r="N352"/>
    </row>
    <row r="353" spans="1:14" s="16" customFormat="1" ht="14.25" hidden="1">
      <c r="A353" s="886"/>
      <c r="B353" s="882"/>
      <c r="C353" s="704"/>
      <c r="D353" s="704"/>
      <c r="E353" s="704"/>
      <c r="F353" s="717"/>
      <c r="G353" s="717"/>
      <c r="H353" s="717"/>
      <c r="I353" s="717"/>
      <c r="J353" s="717"/>
      <c r="K353" s="704"/>
      <c r="L353" s="704"/>
      <c r="M353"/>
      <c r="N353"/>
    </row>
    <row r="354" spans="1:14" s="16" customFormat="1" ht="14.25" hidden="1">
      <c r="A354" s="886"/>
      <c r="B354" s="882"/>
      <c r="C354" s="704"/>
      <c r="D354" s="704"/>
      <c r="E354" s="704"/>
      <c r="F354" s="717"/>
      <c r="G354" s="717"/>
      <c r="H354" s="717"/>
      <c r="I354" s="717"/>
      <c r="J354" s="717"/>
      <c r="K354" s="704"/>
      <c r="L354" s="704"/>
      <c r="M354"/>
      <c r="N354"/>
    </row>
    <row r="355" spans="1:14" s="16" customFormat="1" ht="14.25" hidden="1">
      <c r="A355" s="886"/>
      <c r="B355" s="882"/>
      <c r="C355" s="704"/>
      <c r="D355" s="704"/>
      <c r="E355" s="704"/>
      <c r="F355" s="717"/>
      <c r="G355" s="717"/>
      <c r="H355" s="717"/>
      <c r="I355" s="717"/>
      <c r="J355" s="717"/>
      <c r="K355" s="704"/>
      <c r="L355" s="704"/>
      <c r="M355"/>
      <c r="N355"/>
    </row>
    <row r="356" spans="1:14" s="16" customFormat="1" ht="14.25" hidden="1">
      <c r="A356" s="892"/>
      <c r="B356" s="887"/>
      <c r="C356" s="704"/>
      <c r="D356" s="704"/>
      <c r="E356" s="704"/>
      <c r="F356" s="746"/>
      <c r="G356" s="746"/>
      <c r="H356" s="746"/>
      <c r="I356" s="746"/>
      <c r="J356" s="746"/>
      <c r="K356" s="704"/>
      <c r="L356" s="746"/>
      <c r="M356"/>
      <c r="N356"/>
    </row>
    <row r="357" spans="1:14" s="16" customFormat="1" ht="14.25" hidden="1">
      <c r="A357" s="892"/>
      <c r="B357" s="882"/>
      <c r="C357" s="704"/>
      <c r="D357" s="704"/>
      <c r="E357" s="704"/>
      <c r="F357" s="746"/>
      <c r="G357" s="746"/>
      <c r="H357" s="746"/>
      <c r="I357" s="746"/>
      <c r="J357" s="746"/>
      <c r="K357" s="704"/>
      <c r="L357" s="746"/>
      <c r="M357"/>
      <c r="N357"/>
    </row>
    <row r="358" spans="1:14" s="16" customFormat="1" ht="14.25" hidden="1">
      <c r="A358" s="886"/>
      <c r="B358" s="882"/>
      <c r="C358" s="704"/>
      <c r="D358" s="704"/>
      <c r="E358" s="704"/>
      <c r="F358" s="717"/>
      <c r="G358" s="717"/>
      <c r="H358" s="717"/>
      <c r="I358" s="717"/>
      <c r="J358" s="717"/>
      <c r="K358" s="704"/>
      <c r="L358" s="704"/>
      <c r="M358"/>
      <c r="N358"/>
    </row>
    <row r="359" spans="1:14" s="16" customFormat="1" ht="14.25" hidden="1">
      <c r="A359" s="889"/>
      <c r="B359" s="891"/>
      <c r="C359" s="704"/>
      <c r="D359" s="704"/>
      <c r="E359" s="704"/>
      <c r="F359" s="704"/>
      <c r="G359" s="704"/>
      <c r="H359" s="704"/>
      <c r="I359" s="704"/>
      <c r="J359" s="704"/>
      <c r="K359" s="704"/>
      <c r="L359" s="704"/>
      <c r="M359"/>
      <c r="N359"/>
    </row>
    <row r="360" spans="1:14" s="16" customFormat="1" ht="12.75" hidden="1">
      <c r="A360"/>
      <c r="B360"/>
      <c r="C360" s="646"/>
      <c r="D360" s="136"/>
      <c r="E360" s="136"/>
      <c r="F360"/>
      <c r="G360"/>
      <c r="H360"/>
      <c r="I360"/>
      <c r="K360" s="136"/>
      <c r="L360" s="136"/>
      <c r="M360"/>
      <c r="N360"/>
    </row>
    <row r="361" spans="1:14" s="16" customFormat="1" ht="12.75" hidden="1">
      <c r="A361"/>
      <c r="B361"/>
      <c r="C361" s="646"/>
      <c r="D361" s="136"/>
      <c r="E361" s="136"/>
      <c r="F361"/>
      <c r="G361"/>
      <c r="H361"/>
      <c r="I361"/>
      <c r="K361" s="136"/>
      <c r="L361" s="136"/>
      <c r="M361"/>
      <c r="N361"/>
    </row>
    <row r="362" spans="1:14" s="16" customFormat="1" ht="12.75" hidden="1">
      <c r="A362"/>
      <c r="B362"/>
      <c r="C362" s="646"/>
      <c r="D362" s="136"/>
      <c r="E362" s="136"/>
      <c r="F362"/>
      <c r="G362"/>
      <c r="H362"/>
      <c r="I362"/>
      <c r="K362" s="136"/>
      <c r="L362" s="136"/>
      <c r="M362"/>
      <c r="N362"/>
    </row>
    <row r="363" spans="1:14" s="16" customFormat="1" ht="12.75" hidden="1">
      <c r="A363"/>
      <c r="B363"/>
      <c r="C363" s="646"/>
      <c r="D363" s="136"/>
      <c r="E363" s="136"/>
      <c r="F363"/>
      <c r="G363"/>
      <c r="H363"/>
      <c r="I363"/>
      <c r="K363" s="136"/>
      <c r="L363" s="136"/>
      <c r="M363"/>
      <c r="N363"/>
    </row>
    <row r="364" spans="1:14" s="16" customFormat="1" ht="12.75" hidden="1">
      <c r="A364"/>
      <c r="B364"/>
      <c r="C364" s="646"/>
      <c r="D364" s="136"/>
      <c r="E364" s="136"/>
      <c r="F364"/>
      <c r="G364"/>
      <c r="H364"/>
      <c r="I364"/>
      <c r="K364" s="136"/>
      <c r="L364" s="136"/>
      <c r="M364"/>
      <c r="N364"/>
    </row>
    <row r="365" spans="1:14" s="16" customFormat="1" ht="12.75" hidden="1">
      <c r="A365"/>
      <c r="B365"/>
      <c r="C365" s="646"/>
      <c r="D365" s="136"/>
      <c r="E365" s="136"/>
      <c r="F365"/>
      <c r="G365"/>
      <c r="H365"/>
      <c r="I365"/>
      <c r="K365" s="136"/>
      <c r="L365" s="136"/>
      <c r="M365"/>
      <c r="N365"/>
    </row>
    <row r="366" spans="1:14" s="16" customFormat="1" ht="12.75" hidden="1">
      <c r="A366"/>
      <c r="B366"/>
      <c r="C366" s="646"/>
      <c r="D366" s="136"/>
      <c r="E366" s="136"/>
      <c r="F366"/>
      <c r="G366"/>
      <c r="H366"/>
      <c r="I366"/>
      <c r="K366" s="136"/>
      <c r="L366" s="136"/>
      <c r="M366"/>
      <c r="N366"/>
    </row>
    <row r="367" spans="1:14" s="16" customFormat="1" ht="12.75" hidden="1">
      <c r="A367"/>
      <c r="B367"/>
      <c r="C367" s="646"/>
      <c r="D367" s="136"/>
      <c r="E367" s="136"/>
      <c r="F367"/>
      <c r="G367"/>
      <c r="H367"/>
      <c r="I367"/>
      <c r="K367" s="136"/>
      <c r="L367" s="136"/>
      <c r="M367"/>
      <c r="N367"/>
    </row>
    <row r="368" spans="1:14" s="16" customFormat="1" ht="12.75" hidden="1">
      <c r="A368"/>
      <c r="B368"/>
      <c r="C368" s="646"/>
      <c r="D368" s="136"/>
      <c r="E368" s="136"/>
      <c r="F368"/>
      <c r="G368"/>
      <c r="H368"/>
      <c r="I368"/>
      <c r="K368" s="136"/>
      <c r="L368" s="136"/>
      <c r="M368"/>
      <c r="N368"/>
    </row>
    <row r="369" spans="1:14" s="16" customFormat="1" ht="12.75" hidden="1">
      <c r="A369"/>
      <c r="B369"/>
      <c r="C369" s="646"/>
      <c r="D369" s="136"/>
      <c r="E369" s="136"/>
      <c r="F369"/>
      <c r="G369"/>
      <c r="H369"/>
      <c r="I369"/>
      <c r="K369" s="136"/>
      <c r="L369" s="136"/>
      <c r="M369"/>
      <c r="N369"/>
    </row>
    <row r="370" spans="1:14" s="16" customFormat="1" ht="12.75" hidden="1">
      <c r="A370"/>
      <c r="B370"/>
      <c r="C370" s="646"/>
      <c r="D370" s="136"/>
      <c r="E370" s="136"/>
      <c r="F370"/>
      <c r="G370"/>
      <c r="H370"/>
      <c r="I370"/>
      <c r="K370" s="136"/>
      <c r="L370" s="136"/>
      <c r="M370"/>
      <c r="N370"/>
    </row>
    <row r="371" spans="1:14" s="16" customFormat="1" ht="12.75" hidden="1">
      <c r="A371"/>
      <c r="B371"/>
      <c r="C371" s="646"/>
      <c r="D371" s="136"/>
      <c r="E371" s="136"/>
      <c r="F371"/>
      <c r="G371"/>
      <c r="H371"/>
      <c r="I371"/>
      <c r="K371" s="136"/>
      <c r="L371" s="136"/>
      <c r="M371"/>
      <c r="N371"/>
    </row>
    <row r="372" spans="1:14" s="16" customFormat="1" ht="12.75" hidden="1">
      <c r="A372"/>
      <c r="B372"/>
      <c r="C372" s="646"/>
      <c r="D372" s="136"/>
      <c r="E372" s="136"/>
      <c r="F372"/>
      <c r="G372"/>
      <c r="H372"/>
      <c r="I372"/>
      <c r="K372" s="136"/>
      <c r="L372" s="136"/>
      <c r="M372"/>
      <c r="N372"/>
    </row>
    <row r="373" spans="1:14" s="16" customFormat="1" ht="12.75" hidden="1">
      <c r="A373"/>
      <c r="B373"/>
      <c r="C373" s="646"/>
      <c r="D373" s="136"/>
      <c r="E373" s="136"/>
      <c r="F373"/>
      <c r="G373"/>
      <c r="H373"/>
      <c r="I373"/>
      <c r="K373" s="136"/>
      <c r="L373" s="136"/>
      <c r="M373"/>
      <c r="N373"/>
    </row>
    <row r="374" spans="1:14" s="16" customFormat="1" ht="12.75" hidden="1">
      <c r="A374"/>
      <c r="B374"/>
      <c r="C374" s="646"/>
      <c r="D374" s="136"/>
      <c r="E374" s="136"/>
      <c r="F374"/>
      <c r="G374"/>
      <c r="H374"/>
      <c r="I374"/>
      <c r="K374" s="136"/>
      <c r="L374" s="136"/>
      <c r="M374"/>
      <c r="N374"/>
    </row>
    <row r="375" spans="1:14" s="16" customFormat="1" ht="12.75" hidden="1">
      <c r="A375"/>
      <c r="B375"/>
      <c r="C375" s="646"/>
      <c r="D375" s="136"/>
      <c r="E375" s="136"/>
      <c r="F375"/>
      <c r="G375"/>
      <c r="H375"/>
      <c r="I375"/>
      <c r="K375" s="136"/>
      <c r="L375" s="136"/>
      <c r="M375"/>
      <c r="N375"/>
    </row>
    <row r="376" spans="1:14" s="16" customFormat="1" ht="12.75" hidden="1">
      <c r="A376"/>
      <c r="B376"/>
      <c r="C376" s="646"/>
      <c r="D376" s="136"/>
      <c r="E376" s="136"/>
      <c r="F376"/>
      <c r="G376"/>
      <c r="H376"/>
      <c r="I376"/>
      <c r="K376" s="136"/>
      <c r="L376" s="136"/>
      <c r="M376"/>
      <c r="N376"/>
    </row>
    <row r="377" spans="1:14" s="16" customFormat="1" ht="12.75" hidden="1">
      <c r="A377"/>
      <c r="B377"/>
      <c r="C377" s="646"/>
      <c r="D377" s="136"/>
      <c r="E377" s="136"/>
      <c r="F377"/>
      <c r="G377"/>
      <c r="H377"/>
      <c r="I377"/>
      <c r="K377" s="136"/>
      <c r="L377" s="136"/>
      <c r="M377"/>
      <c r="N377"/>
    </row>
    <row r="378" spans="1:14" s="16" customFormat="1" ht="12.75" hidden="1">
      <c r="A378"/>
      <c r="B378"/>
      <c r="C378" s="646"/>
      <c r="D378" s="136"/>
      <c r="E378" s="136"/>
      <c r="F378"/>
      <c r="G378"/>
      <c r="H378"/>
      <c r="I378"/>
      <c r="K378" s="136"/>
      <c r="L378" s="136"/>
      <c r="M378"/>
      <c r="N378"/>
    </row>
    <row r="379" spans="1:14" s="16" customFormat="1" ht="12.75" hidden="1">
      <c r="A379"/>
      <c r="B379"/>
      <c r="C379" s="646"/>
      <c r="D379" s="136"/>
      <c r="E379" s="136"/>
      <c r="F379"/>
      <c r="G379"/>
      <c r="H379"/>
      <c r="I379"/>
      <c r="K379" s="136"/>
      <c r="L379" s="136"/>
      <c r="M379"/>
      <c r="N379"/>
    </row>
    <row r="380" spans="1:14" s="16" customFormat="1" ht="12.75" hidden="1">
      <c r="A380"/>
      <c r="B380"/>
      <c r="C380" s="646"/>
      <c r="D380" s="136"/>
      <c r="E380" s="136"/>
      <c r="F380"/>
      <c r="G380"/>
      <c r="H380"/>
      <c r="I380"/>
      <c r="K380" s="136"/>
      <c r="L380" s="136"/>
      <c r="M380"/>
      <c r="N380"/>
    </row>
    <row r="381" spans="1:14" s="16" customFormat="1" ht="12.75" hidden="1">
      <c r="A381"/>
      <c r="B381"/>
      <c r="C381" s="646"/>
      <c r="D381" s="136"/>
      <c r="E381" s="136"/>
      <c r="F381"/>
      <c r="G381"/>
      <c r="H381"/>
      <c r="I381"/>
      <c r="K381" s="136"/>
      <c r="L381" s="136"/>
      <c r="M381"/>
      <c r="N381"/>
    </row>
    <row r="382" spans="1:14" s="16" customFormat="1" ht="12.75" hidden="1">
      <c r="A382"/>
      <c r="B382"/>
      <c r="C382" s="646"/>
      <c r="D382" s="136"/>
      <c r="E382" s="136"/>
      <c r="F382"/>
      <c r="G382"/>
      <c r="H382"/>
      <c r="I382"/>
      <c r="K382" s="136"/>
      <c r="L382" s="136"/>
      <c r="M382"/>
      <c r="N382"/>
    </row>
    <row r="383" spans="1:14" s="16" customFormat="1" ht="12.75" hidden="1">
      <c r="A383"/>
      <c r="B383"/>
      <c r="C383" s="646"/>
      <c r="D383" s="136"/>
      <c r="E383" s="136"/>
      <c r="F383"/>
      <c r="G383"/>
      <c r="H383"/>
      <c r="I383"/>
      <c r="K383" s="136"/>
      <c r="L383" s="136"/>
      <c r="M383"/>
      <c r="N383"/>
    </row>
    <row r="384" spans="1:14" s="16" customFormat="1" ht="12.75" hidden="1">
      <c r="A384"/>
      <c r="B384"/>
      <c r="C384" s="646"/>
      <c r="D384" s="136"/>
      <c r="E384" s="136"/>
      <c r="F384"/>
      <c r="G384"/>
      <c r="H384"/>
      <c r="I384"/>
      <c r="K384" s="136"/>
      <c r="L384" s="136"/>
      <c r="M384"/>
      <c r="N384"/>
    </row>
    <row r="385" spans="1:14" s="16" customFormat="1" ht="12.75" hidden="1">
      <c r="A385"/>
      <c r="B385"/>
      <c r="C385" s="646"/>
      <c r="D385" s="136"/>
      <c r="E385" s="136"/>
      <c r="F385"/>
      <c r="G385"/>
      <c r="H385"/>
      <c r="I385"/>
      <c r="K385" s="136"/>
      <c r="L385" s="136"/>
      <c r="M385"/>
      <c r="N385"/>
    </row>
    <row r="386" spans="1:14" s="16" customFormat="1" ht="12.75" hidden="1">
      <c r="A386"/>
      <c r="B386"/>
      <c r="C386" s="646"/>
      <c r="D386" s="136"/>
      <c r="E386" s="136"/>
      <c r="F386"/>
      <c r="G386"/>
      <c r="H386"/>
      <c r="I386"/>
      <c r="K386" s="136"/>
      <c r="L386" s="136"/>
      <c r="M386"/>
      <c r="N386"/>
    </row>
    <row r="387" spans="1:14" s="16" customFormat="1" ht="12.75" hidden="1">
      <c r="A387"/>
      <c r="B387"/>
      <c r="C387" s="646"/>
      <c r="D387" s="136"/>
      <c r="E387" s="136"/>
      <c r="F387"/>
      <c r="G387"/>
      <c r="H387"/>
      <c r="I387"/>
      <c r="K387" s="136"/>
      <c r="L387" s="136"/>
      <c r="M387"/>
      <c r="N387"/>
    </row>
    <row r="388" spans="1:14" s="16" customFormat="1" ht="12.75" hidden="1">
      <c r="A388"/>
      <c r="B388"/>
      <c r="C388" s="646"/>
      <c r="D388" s="136"/>
      <c r="E388" s="136"/>
      <c r="F388"/>
      <c r="G388"/>
      <c r="H388"/>
      <c r="I388"/>
      <c r="K388" s="136"/>
      <c r="L388" s="136"/>
      <c r="M388"/>
      <c r="N388"/>
    </row>
    <row r="389" spans="1:14" s="16" customFormat="1" ht="12.75" hidden="1">
      <c r="A389" s="861"/>
      <c r="B389" s="862"/>
      <c r="C389" s="1791"/>
      <c r="D389" s="1791"/>
      <c r="E389" s="1791"/>
      <c r="F389" s="1791"/>
      <c r="G389" s="1791"/>
      <c r="H389" s="1791"/>
      <c r="I389" s="1791"/>
      <c r="J389" s="1791"/>
      <c r="K389" s="1791"/>
      <c r="L389" s="1791"/>
      <c r="M389"/>
      <c r="N389"/>
    </row>
    <row r="390" spans="1:14" s="16" customFormat="1" ht="12.75" hidden="1">
      <c r="A390" s="1791"/>
      <c r="B390" s="1791"/>
      <c r="C390" s="863"/>
      <c r="D390" s="865"/>
      <c r="E390" s="865"/>
      <c r="F390" s="865"/>
      <c r="G390" s="865"/>
      <c r="H390" s="865"/>
      <c r="I390" s="863"/>
      <c r="J390" s="876"/>
      <c r="K390" s="863"/>
      <c r="L390" s="348"/>
      <c r="M390"/>
      <c r="N390"/>
    </row>
    <row r="391" spans="1:14" s="16" customFormat="1" ht="12.75" hidden="1">
      <c r="A391" s="277"/>
      <c r="B391" s="138"/>
      <c r="C391" s="647"/>
      <c r="D391" s="647"/>
      <c r="E391" s="647"/>
      <c r="F391" s="138"/>
      <c r="G391" s="138"/>
      <c r="H391" s="138"/>
      <c r="I391" s="138"/>
      <c r="J391" s="138"/>
      <c r="K391" s="647"/>
      <c r="L391" s="647"/>
      <c r="M391"/>
      <c r="N391"/>
    </row>
    <row r="392" spans="1:14" s="16" customFormat="1" ht="12.75" hidden="1">
      <c r="A392"/>
      <c r="B392"/>
      <c r="C392" s="646"/>
      <c r="D392" s="136"/>
      <c r="E392" s="136"/>
      <c r="F392"/>
      <c r="G392"/>
      <c r="H392"/>
      <c r="I392"/>
      <c r="J392"/>
      <c r="K392" s="139"/>
      <c r="L392" s="139"/>
      <c r="M392"/>
      <c r="N392"/>
    </row>
    <row r="393" spans="1:14" s="16" customFormat="1" ht="12.75" hidden="1">
      <c r="A393"/>
      <c r="B393"/>
      <c r="C393" s="646"/>
      <c r="D393" s="136"/>
      <c r="E393" s="136"/>
      <c r="F393"/>
      <c r="G393"/>
      <c r="H393"/>
      <c r="I393"/>
      <c r="J393"/>
      <c r="K393" s="136"/>
      <c r="L393" s="136"/>
      <c r="M393"/>
      <c r="N393"/>
    </row>
    <row r="394" spans="1:14" s="16" customFormat="1" ht="12.75" hidden="1">
      <c r="A394"/>
      <c r="B394"/>
      <c r="C394" s="646"/>
      <c r="D394" s="136"/>
      <c r="E394" s="136"/>
      <c r="F394"/>
      <c r="G394"/>
      <c r="H394"/>
      <c r="I394"/>
      <c r="J394"/>
      <c r="K394" s="136"/>
      <c r="L394" s="136"/>
      <c r="M394"/>
      <c r="N394"/>
    </row>
    <row r="395" spans="2:14" s="16" customFormat="1" ht="12.75" hidden="1">
      <c r="B395" s="1785"/>
      <c r="C395" s="1785"/>
      <c r="D395" s="1785"/>
      <c r="E395" s="1785"/>
      <c r="F395" s="1785"/>
      <c r="G395" s="1785"/>
      <c r="H395" s="1785"/>
      <c r="K395" s="894"/>
      <c r="L395" s="894"/>
      <c r="M395"/>
      <c r="N395"/>
    </row>
    <row r="396" spans="2:14" s="16" customFormat="1" ht="12.75" hidden="1">
      <c r="B396" s="766"/>
      <c r="C396" s="896"/>
      <c r="D396" s="766"/>
      <c r="E396" s="766"/>
      <c r="F396" s="897"/>
      <c r="G396" s="897"/>
      <c r="H396" s="897"/>
      <c r="K396" s="894"/>
      <c r="L396" s="894"/>
      <c r="M396"/>
      <c r="N396"/>
    </row>
    <row r="397" spans="2:14" s="16" customFormat="1" ht="12.75" hidden="1">
      <c r="B397" s="766"/>
      <c r="C397" s="896"/>
      <c r="D397" s="766"/>
      <c r="E397" s="766"/>
      <c r="F397" s="897"/>
      <c r="G397" s="897"/>
      <c r="H397" s="897"/>
      <c r="K397" s="894"/>
      <c r="L397" s="894"/>
      <c r="M397"/>
      <c r="N397"/>
    </row>
    <row r="398" spans="2:14" s="16" customFormat="1" ht="12.75" hidden="1">
      <c r="B398" s="766"/>
      <c r="C398" s="896"/>
      <c r="D398" s="766"/>
      <c r="E398" s="766"/>
      <c r="F398" s="897"/>
      <c r="G398" s="897"/>
      <c r="H398" s="897"/>
      <c r="K398" s="894"/>
      <c r="L398" s="894"/>
      <c r="M398"/>
      <c r="N398"/>
    </row>
    <row r="399" spans="1:14" s="16" customFormat="1" ht="15" customHeight="1" hidden="1">
      <c r="A399" s="1793"/>
      <c r="B399" s="1794"/>
      <c r="C399" s="652"/>
      <c r="D399" s="1778"/>
      <c r="E399" s="1778"/>
      <c r="F399" s="1778"/>
      <c r="G399" s="1778"/>
      <c r="H399" s="1778"/>
      <c r="I399" s="1778"/>
      <c r="J399" s="1778"/>
      <c r="K399" s="883"/>
      <c r="L399" s="883"/>
      <c r="M399"/>
      <c r="N399"/>
    </row>
    <row r="400" spans="1:14" s="16" customFormat="1" ht="14.25" hidden="1">
      <c r="A400" s="1793"/>
      <c r="B400" s="1794"/>
      <c r="C400" s="652"/>
      <c r="D400" s="885"/>
      <c r="E400" s="885"/>
      <c r="F400" s="885"/>
      <c r="G400" s="885"/>
      <c r="H400" s="885"/>
      <c r="I400" s="885"/>
      <c r="J400" s="885"/>
      <c r="K400" s="1778"/>
      <c r="L400" s="1778"/>
      <c r="M400"/>
      <c r="N400"/>
    </row>
    <row r="401" spans="1:14" s="16" customFormat="1" ht="14.25" hidden="1">
      <c r="A401" s="1778"/>
      <c r="B401" s="1778"/>
      <c r="C401" s="652"/>
      <c r="D401" s="663"/>
      <c r="E401" s="663"/>
      <c r="F401" s="663"/>
      <c r="G401" s="663"/>
      <c r="H401" s="663"/>
      <c r="I401" s="663"/>
      <c r="J401" s="663"/>
      <c r="K401" s="663"/>
      <c r="L401" s="663"/>
      <c r="M401"/>
      <c r="N401"/>
    </row>
    <row r="402" spans="1:14" s="16" customFormat="1" ht="12.75" customHeight="1" hidden="1">
      <c r="A402" s="652"/>
      <c r="B402" s="652"/>
      <c r="C402" s="652"/>
      <c r="D402" s="663"/>
      <c r="E402" s="663"/>
      <c r="F402" s="663"/>
      <c r="G402" s="663"/>
      <c r="H402" s="663"/>
      <c r="I402" s="663"/>
      <c r="J402" s="663"/>
      <c r="K402" s="663"/>
      <c r="L402" s="663"/>
      <c r="M402"/>
      <c r="N402"/>
    </row>
    <row r="403" spans="1:14" s="16" customFormat="1" ht="12.75" customHeight="1" hidden="1">
      <c r="A403" s="652"/>
      <c r="B403" s="882"/>
      <c r="C403" s="661"/>
      <c r="D403" s="898"/>
      <c r="E403" s="663"/>
      <c r="F403" s="663"/>
      <c r="G403" s="663"/>
      <c r="H403" s="663"/>
      <c r="I403" s="663"/>
      <c r="J403" s="663"/>
      <c r="K403" s="898"/>
      <c r="L403" s="663"/>
      <c r="M403"/>
      <c r="N403"/>
    </row>
    <row r="404" spans="1:14" s="16" customFormat="1" ht="14.25" hidden="1">
      <c r="A404" s="886"/>
      <c r="B404" s="882"/>
      <c r="C404" s="900"/>
      <c r="D404" s="704"/>
      <c r="E404" s="704"/>
      <c r="F404" s="717"/>
      <c r="G404" s="717"/>
      <c r="H404" s="717"/>
      <c r="I404" s="717"/>
      <c r="J404" s="717"/>
      <c r="K404" s="704"/>
      <c r="L404" s="704"/>
      <c r="M404"/>
      <c r="N404"/>
    </row>
    <row r="405" spans="1:14" s="16" customFormat="1" ht="14.25" hidden="1">
      <c r="A405" s="886"/>
      <c r="B405" s="882"/>
      <c r="C405" s="900"/>
      <c r="D405" s="704"/>
      <c r="E405" s="704"/>
      <c r="F405" s="717"/>
      <c r="G405" s="717"/>
      <c r="H405" s="717"/>
      <c r="I405" s="717"/>
      <c r="J405" s="717"/>
      <c r="K405" s="704"/>
      <c r="L405" s="704"/>
      <c r="M405"/>
      <c r="N405"/>
    </row>
    <row r="406" spans="1:14" s="16" customFormat="1" ht="14.25" hidden="1">
      <c r="A406" s="886"/>
      <c r="B406" s="882"/>
      <c r="C406" s="900"/>
      <c r="D406" s="704"/>
      <c r="E406" s="704"/>
      <c r="F406" s="717"/>
      <c r="G406" s="717"/>
      <c r="H406" s="717"/>
      <c r="I406" s="717"/>
      <c r="J406" s="717"/>
      <c r="K406" s="704"/>
      <c r="L406" s="704"/>
      <c r="M406"/>
      <c r="N406"/>
    </row>
    <row r="407" spans="1:14" s="16" customFormat="1" ht="14.25" hidden="1">
      <c r="A407" s="886"/>
      <c r="B407" s="888"/>
      <c r="C407" s="900"/>
      <c r="D407" s="704"/>
      <c r="E407" s="704"/>
      <c r="F407" s="717"/>
      <c r="G407" s="717"/>
      <c r="H407" s="717"/>
      <c r="I407" s="717"/>
      <c r="J407" s="717"/>
      <c r="K407" s="704"/>
      <c r="L407" s="704"/>
      <c r="M407"/>
      <c r="N407"/>
    </row>
    <row r="408" spans="1:14" s="16" customFormat="1" ht="14.25" hidden="1">
      <c r="A408" s="886"/>
      <c r="B408" s="886"/>
      <c r="C408" s="900"/>
      <c r="D408" s="704"/>
      <c r="E408" s="704"/>
      <c r="F408" s="717"/>
      <c r="G408" s="717"/>
      <c r="H408" s="717"/>
      <c r="I408" s="717"/>
      <c r="J408" s="717"/>
      <c r="K408" s="704"/>
      <c r="L408" s="704"/>
      <c r="M408"/>
      <c r="N408"/>
    </row>
    <row r="409" spans="1:14" s="16" customFormat="1" ht="14.25" hidden="1">
      <c r="A409" s="886"/>
      <c r="B409" s="899"/>
      <c r="C409" s="900"/>
      <c r="D409" s="704"/>
      <c r="E409" s="704"/>
      <c r="F409" s="704"/>
      <c r="G409" s="704"/>
      <c r="H409" s="704"/>
      <c r="I409" s="704"/>
      <c r="J409" s="704"/>
      <c r="K409" s="704"/>
      <c r="L409" s="704"/>
      <c r="M409"/>
      <c r="N409"/>
    </row>
    <row r="410" spans="1:14" s="16" customFormat="1" ht="14.25" hidden="1">
      <c r="A410" s="889"/>
      <c r="B410" s="901"/>
      <c r="C410" s="900"/>
      <c r="D410" s="704"/>
      <c r="E410" s="704"/>
      <c r="F410" s="704"/>
      <c r="G410" s="704"/>
      <c r="H410" s="704"/>
      <c r="I410" s="704"/>
      <c r="J410" s="704"/>
      <c r="K410" s="704"/>
      <c r="L410" s="704"/>
      <c r="M410"/>
      <c r="N410"/>
    </row>
    <row r="411" spans="1:14" s="16" customFormat="1" ht="12.75" hidden="1">
      <c r="A411" s="764"/>
      <c r="B411" s="765"/>
      <c r="C411" s="275"/>
      <c r="D411" s="275"/>
      <c r="E411" s="275"/>
      <c r="F411" s="275"/>
      <c r="G411" s="275"/>
      <c r="H411" s="275"/>
      <c r="I411" s="275"/>
      <c r="J411" s="275"/>
      <c r="K411" s="275"/>
      <c r="L411" s="275"/>
      <c r="M411"/>
      <c r="N411"/>
    </row>
    <row r="412" spans="2:14" s="16" customFormat="1" ht="12.75" hidden="1">
      <c r="B412" s="766"/>
      <c r="C412" s="896"/>
      <c r="D412" s="766"/>
      <c r="E412" s="766"/>
      <c r="F412" s="897"/>
      <c r="G412" s="897"/>
      <c r="H412" s="897"/>
      <c r="K412" s="894"/>
      <c r="L412" s="894"/>
      <c r="M412"/>
      <c r="N412"/>
    </row>
    <row r="413" spans="1:14" s="16" customFormat="1" ht="15" customHeight="1" hidden="1">
      <c r="A413" s="1793"/>
      <c r="B413" s="1794"/>
      <c r="C413" s="652"/>
      <c r="D413" s="1778"/>
      <c r="E413" s="1778"/>
      <c r="F413" s="1778"/>
      <c r="G413" s="1778"/>
      <c r="H413" s="1778"/>
      <c r="I413" s="1778"/>
      <c r="J413" s="1778"/>
      <c r="K413" s="883"/>
      <c r="L413" s="883"/>
      <c r="M413"/>
      <c r="N413"/>
    </row>
    <row r="414" spans="1:14" s="16" customFormat="1" ht="14.25" hidden="1">
      <c r="A414" s="1793"/>
      <c r="B414" s="1794"/>
      <c r="C414" s="652"/>
      <c r="D414" s="885"/>
      <c r="E414" s="885"/>
      <c r="F414" s="885"/>
      <c r="G414" s="885"/>
      <c r="H414" s="885"/>
      <c r="I414" s="885"/>
      <c r="J414" s="885"/>
      <c r="K414" s="1778"/>
      <c r="L414" s="1778"/>
      <c r="M414"/>
      <c r="N414"/>
    </row>
    <row r="415" spans="1:14" s="16" customFormat="1" ht="14.25" hidden="1">
      <c r="A415" s="1778"/>
      <c r="B415" s="1778"/>
      <c r="C415" s="652"/>
      <c r="D415" s="663"/>
      <c r="E415" s="663"/>
      <c r="F415" s="663"/>
      <c r="G415" s="663"/>
      <c r="H415" s="663"/>
      <c r="I415" s="663"/>
      <c r="J415" s="663"/>
      <c r="K415" s="663"/>
      <c r="L415" s="663"/>
      <c r="M415"/>
      <c r="N415"/>
    </row>
    <row r="416" spans="1:14" s="16" customFormat="1" ht="14.25" hidden="1">
      <c r="A416" s="886"/>
      <c r="B416" s="882"/>
      <c r="C416" s="704"/>
      <c r="D416" s="704"/>
      <c r="E416" s="704"/>
      <c r="F416" s="717"/>
      <c r="G416" s="717"/>
      <c r="H416" s="717"/>
      <c r="I416" s="717"/>
      <c r="J416" s="717"/>
      <c r="K416" s="704"/>
      <c r="L416" s="704"/>
      <c r="M416"/>
      <c r="N416"/>
    </row>
    <row r="417" spans="1:14" s="16" customFormat="1" ht="14.25" hidden="1">
      <c r="A417" s="886"/>
      <c r="B417" s="882"/>
      <c r="C417" s="704"/>
      <c r="D417" s="704"/>
      <c r="E417" s="704"/>
      <c r="F417" s="717"/>
      <c r="G417" s="717"/>
      <c r="H417" s="717"/>
      <c r="I417" s="717"/>
      <c r="J417" s="717"/>
      <c r="K417" s="704"/>
      <c r="L417" s="704"/>
      <c r="M417"/>
      <c r="N417"/>
    </row>
    <row r="418" spans="1:14" s="16" customFormat="1" ht="14.25" hidden="1">
      <c r="A418" s="886"/>
      <c r="B418" s="882"/>
      <c r="C418" s="704"/>
      <c r="D418" s="704"/>
      <c r="E418" s="704"/>
      <c r="F418" s="717"/>
      <c r="G418" s="717"/>
      <c r="H418" s="717"/>
      <c r="I418" s="717"/>
      <c r="J418" s="717"/>
      <c r="K418" s="704"/>
      <c r="L418" s="704"/>
      <c r="M418"/>
      <c r="N418"/>
    </row>
    <row r="419" spans="1:14" s="16" customFormat="1" ht="14.25" hidden="1">
      <c r="A419" s="886"/>
      <c r="B419" s="882"/>
      <c r="C419" s="704"/>
      <c r="D419" s="704"/>
      <c r="E419" s="704"/>
      <c r="F419" s="717"/>
      <c r="G419" s="717"/>
      <c r="H419" s="717"/>
      <c r="I419" s="717"/>
      <c r="J419" s="717"/>
      <c r="K419" s="704"/>
      <c r="L419" s="704"/>
      <c r="M419"/>
      <c r="N419"/>
    </row>
    <row r="420" spans="1:14" s="16" customFormat="1" ht="14.25" hidden="1">
      <c r="A420" s="886"/>
      <c r="B420" s="882"/>
      <c r="C420" s="704"/>
      <c r="D420" s="704"/>
      <c r="E420" s="704"/>
      <c r="F420" s="717"/>
      <c r="G420" s="717"/>
      <c r="H420" s="717"/>
      <c r="I420" s="717"/>
      <c r="J420" s="717"/>
      <c r="K420" s="704"/>
      <c r="L420" s="704"/>
      <c r="M420"/>
      <c r="N420"/>
    </row>
    <row r="421" spans="1:14" s="16" customFormat="1" ht="14.25" hidden="1">
      <c r="A421" s="892"/>
      <c r="B421" s="887"/>
      <c r="C421" s="704"/>
      <c r="D421" s="704"/>
      <c r="E421" s="704"/>
      <c r="F421" s="746"/>
      <c r="G421" s="746"/>
      <c r="H421" s="746"/>
      <c r="I421" s="746"/>
      <c r="J421" s="746"/>
      <c r="K421" s="704"/>
      <c r="L421" s="746"/>
      <c r="M421"/>
      <c r="N421"/>
    </row>
    <row r="422" spans="1:14" s="16" customFormat="1" ht="14.25" hidden="1">
      <c r="A422" s="886"/>
      <c r="B422" s="882"/>
      <c r="C422" s="704"/>
      <c r="D422" s="704"/>
      <c r="E422" s="704"/>
      <c r="F422" s="717"/>
      <c r="G422" s="717"/>
      <c r="H422" s="717"/>
      <c r="I422" s="717"/>
      <c r="J422" s="717"/>
      <c r="K422" s="704"/>
      <c r="L422" s="704"/>
      <c r="M422"/>
      <c r="N422"/>
    </row>
    <row r="423" spans="1:14" s="16" customFormat="1" ht="14.25" hidden="1">
      <c r="A423" s="886"/>
      <c r="B423" s="882"/>
      <c r="C423" s="704"/>
      <c r="D423" s="704"/>
      <c r="E423" s="704"/>
      <c r="F423" s="717"/>
      <c r="G423" s="717"/>
      <c r="H423" s="717"/>
      <c r="I423" s="717"/>
      <c r="J423" s="717"/>
      <c r="K423" s="704"/>
      <c r="L423" s="704"/>
      <c r="M423"/>
      <c r="N423"/>
    </row>
    <row r="424" spans="1:14" s="16" customFormat="1" ht="14.25" hidden="1">
      <c r="A424" s="886"/>
      <c r="B424" s="882"/>
      <c r="C424" s="704"/>
      <c r="D424" s="704"/>
      <c r="E424" s="704"/>
      <c r="F424" s="717"/>
      <c r="G424" s="717"/>
      <c r="H424" s="717"/>
      <c r="I424" s="717"/>
      <c r="J424" s="717"/>
      <c r="K424" s="704"/>
      <c r="L424" s="704"/>
      <c r="M424"/>
      <c r="N424"/>
    </row>
    <row r="425" spans="1:14" s="16" customFormat="1" ht="14.25" hidden="1">
      <c r="A425" s="886"/>
      <c r="B425" s="882"/>
      <c r="C425" s="704"/>
      <c r="D425" s="704"/>
      <c r="E425" s="704"/>
      <c r="F425" s="717"/>
      <c r="G425" s="717"/>
      <c r="H425" s="717"/>
      <c r="I425" s="717"/>
      <c r="J425" s="717"/>
      <c r="K425" s="704"/>
      <c r="L425" s="704"/>
      <c r="M425"/>
      <c r="N425"/>
    </row>
    <row r="426" spans="1:14" s="16" customFormat="1" ht="14.25" hidden="1">
      <c r="A426" s="892"/>
      <c r="B426" s="887"/>
      <c r="C426" s="704"/>
      <c r="D426" s="704"/>
      <c r="E426" s="704"/>
      <c r="F426" s="746"/>
      <c r="G426" s="746"/>
      <c r="H426" s="746"/>
      <c r="I426" s="746"/>
      <c r="J426" s="746"/>
      <c r="K426" s="704"/>
      <c r="L426" s="746"/>
      <c r="M426"/>
      <c r="N426"/>
    </row>
    <row r="427" spans="1:14" s="16" customFormat="1" ht="14.25" hidden="1">
      <c r="A427" s="892"/>
      <c r="B427" s="882"/>
      <c r="C427" s="704"/>
      <c r="D427" s="704"/>
      <c r="E427" s="704"/>
      <c r="F427" s="746"/>
      <c r="G427" s="746"/>
      <c r="H427" s="746"/>
      <c r="I427" s="746"/>
      <c r="J427" s="746"/>
      <c r="K427" s="704"/>
      <c r="L427" s="746"/>
      <c r="M427"/>
      <c r="N427"/>
    </row>
    <row r="428" spans="1:14" s="16" customFormat="1" ht="14.25" hidden="1">
      <c r="A428" s="886"/>
      <c r="B428" s="882"/>
      <c r="C428" s="704"/>
      <c r="D428" s="704"/>
      <c r="E428" s="704"/>
      <c r="F428" s="717"/>
      <c r="G428" s="717"/>
      <c r="H428" s="717"/>
      <c r="I428" s="717"/>
      <c r="J428" s="717"/>
      <c r="K428" s="704"/>
      <c r="L428" s="704"/>
      <c r="M428"/>
      <c r="N428"/>
    </row>
    <row r="429" spans="1:14" s="16" customFormat="1" ht="14.25" hidden="1">
      <c r="A429" s="889"/>
      <c r="B429" s="891"/>
      <c r="C429" s="704"/>
      <c r="D429" s="704"/>
      <c r="E429" s="704"/>
      <c r="F429" s="704"/>
      <c r="G429" s="704"/>
      <c r="H429" s="704"/>
      <c r="I429" s="704"/>
      <c r="J429" s="704"/>
      <c r="K429" s="704"/>
      <c r="L429" s="704"/>
      <c r="M429"/>
      <c r="N429"/>
    </row>
    <row r="430" spans="1:14" s="16" customFormat="1" ht="24" customHeight="1" hidden="1">
      <c r="A430" s="277"/>
      <c r="B430" s="138"/>
      <c r="C430" s="647"/>
      <c r="D430" s="647"/>
      <c r="E430" s="647"/>
      <c r="F430" s="138"/>
      <c r="G430" s="138"/>
      <c r="H430" s="138"/>
      <c r="I430" s="138"/>
      <c r="J430" s="138"/>
      <c r="K430" s="647"/>
      <c r="L430" s="647"/>
      <c r="M430"/>
      <c r="N430"/>
    </row>
    <row r="431" spans="1:14" s="16" customFormat="1" ht="12.75" hidden="1">
      <c r="A431" s="277"/>
      <c r="B431" s="138"/>
      <c r="C431" s="647"/>
      <c r="D431" s="647"/>
      <c r="E431" s="647"/>
      <c r="F431" s="138"/>
      <c r="G431" s="138"/>
      <c r="H431" s="138"/>
      <c r="I431" s="138"/>
      <c r="J431" s="138"/>
      <c r="K431" s="647"/>
      <c r="L431" s="647"/>
      <c r="M431"/>
      <c r="N431"/>
    </row>
    <row r="432" spans="1:14" s="16" customFormat="1" ht="12.75" hidden="1">
      <c r="A432" s="277"/>
      <c r="B432" s="138"/>
      <c r="C432" s="647"/>
      <c r="D432" s="647"/>
      <c r="E432" s="647"/>
      <c r="F432" s="138"/>
      <c r="G432" s="138"/>
      <c r="H432" s="138"/>
      <c r="I432" s="138"/>
      <c r="J432" s="138"/>
      <c r="K432" s="647"/>
      <c r="L432" s="647"/>
      <c r="M432"/>
      <c r="N432"/>
    </row>
    <row r="433" spans="1:14" s="16" customFormat="1" ht="12.75" hidden="1">
      <c r="A433" s="277"/>
      <c r="B433" s="138"/>
      <c r="C433" s="647"/>
      <c r="D433" s="647"/>
      <c r="E433" s="647"/>
      <c r="F433" s="138"/>
      <c r="G433" s="138"/>
      <c r="H433" s="138"/>
      <c r="I433" s="138"/>
      <c r="J433" s="138"/>
      <c r="K433" s="647"/>
      <c r="L433" s="647"/>
      <c r="M433"/>
      <c r="N433"/>
    </row>
    <row r="434" spans="1:14" s="16" customFormat="1" ht="12.75" hidden="1">
      <c r="A434" s="277"/>
      <c r="B434" s="138"/>
      <c r="C434" s="647"/>
      <c r="D434" s="647"/>
      <c r="E434" s="647"/>
      <c r="F434" s="138"/>
      <c r="G434" s="138"/>
      <c r="H434" s="138"/>
      <c r="I434" s="138"/>
      <c r="J434" s="138"/>
      <c r="K434" s="647"/>
      <c r="L434" s="647"/>
      <c r="M434"/>
      <c r="N434"/>
    </row>
    <row r="435" spans="1:14" s="16" customFormat="1" ht="12.75" hidden="1">
      <c r="A435" s="277"/>
      <c r="B435" s="138"/>
      <c r="C435" s="647"/>
      <c r="D435" s="647"/>
      <c r="E435" s="647"/>
      <c r="F435" s="138"/>
      <c r="G435" s="138"/>
      <c r="H435" s="138"/>
      <c r="I435" s="138"/>
      <c r="J435" s="138"/>
      <c r="K435" s="647"/>
      <c r="L435" s="647"/>
      <c r="M435"/>
      <c r="N435"/>
    </row>
    <row r="436" spans="1:14" s="16" customFormat="1" ht="12.75" hidden="1">
      <c r="A436" s="277"/>
      <c r="B436" s="138"/>
      <c r="C436" s="647"/>
      <c r="D436" s="647"/>
      <c r="E436" s="647"/>
      <c r="F436" s="138"/>
      <c r="G436" s="138"/>
      <c r="H436" s="138"/>
      <c r="I436" s="138"/>
      <c r="J436" s="138"/>
      <c r="K436" s="647"/>
      <c r="L436" s="647"/>
      <c r="M436"/>
      <c r="N436"/>
    </row>
    <row r="437" spans="1:14" s="16" customFormat="1" ht="12.75" hidden="1">
      <c r="A437" s="277"/>
      <c r="B437" s="138"/>
      <c r="C437" s="647"/>
      <c r="D437" s="647"/>
      <c r="E437" s="647"/>
      <c r="F437" s="138"/>
      <c r="G437" s="138"/>
      <c r="H437" s="138"/>
      <c r="I437" s="138"/>
      <c r="J437" s="138"/>
      <c r="K437" s="647"/>
      <c r="L437" s="647"/>
      <c r="M437"/>
      <c r="N437"/>
    </row>
    <row r="438" spans="1:14" s="16" customFormat="1" ht="12.75" hidden="1">
      <c r="A438" s="277"/>
      <c r="B438" s="138"/>
      <c r="C438" s="647"/>
      <c r="D438" s="647"/>
      <c r="E438" s="647"/>
      <c r="F438" s="138"/>
      <c r="G438" s="138"/>
      <c r="H438" s="138"/>
      <c r="I438" s="138"/>
      <c r="J438" s="138"/>
      <c r="K438" s="647"/>
      <c r="L438" s="647"/>
      <c r="M438"/>
      <c r="N438"/>
    </row>
    <row r="439" spans="1:14" s="16" customFormat="1" ht="12.75" hidden="1">
      <c r="A439" s="277"/>
      <c r="B439" s="138"/>
      <c r="C439" s="647"/>
      <c r="D439" s="647"/>
      <c r="E439" s="647"/>
      <c r="F439" s="138"/>
      <c r="G439" s="138"/>
      <c r="H439" s="138"/>
      <c r="I439" s="138"/>
      <c r="J439" s="138"/>
      <c r="K439" s="647"/>
      <c r="L439" s="647"/>
      <c r="M439"/>
      <c r="N439"/>
    </row>
    <row r="440" spans="1:14" s="16" customFormat="1" ht="12.75" hidden="1">
      <c r="A440" s="277"/>
      <c r="B440" s="138"/>
      <c r="C440" s="647"/>
      <c r="D440" s="647"/>
      <c r="E440" s="647"/>
      <c r="F440" s="138"/>
      <c r="G440" s="138"/>
      <c r="H440" s="138"/>
      <c r="I440" s="138"/>
      <c r="J440" s="138"/>
      <c r="K440" s="647"/>
      <c r="L440" s="647"/>
      <c r="M440"/>
      <c r="N440"/>
    </row>
    <row r="441" spans="1:14" s="16" customFormat="1" ht="12.75" hidden="1">
      <c r="A441" s="277"/>
      <c r="B441" s="138"/>
      <c r="C441" s="647"/>
      <c r="D441" s="647"/>
      <c r="E441" s="647"/>
      <c r="F441" s="138"/>
      <c r="G441" s="138"/>
      <c r="H441" s="138"/>
      <c r="I441" s="138"/>
      <c r="J441" s="138"/>
      <c r="K441" s="647"/>
      <c r="L441" s="647"/>
      <c r="M441"/>
      <c r="N441"/>
    </row>
    <row r="442" spans="1:14" s="16" customFormat="1" ht="12.75" hidden="1">
      <c r="A442" s="277"/>
      <c r="B442" s="138"/>
      <c r="C442" s="647"/>
      <c r="D442" s="647"/>
      <c r="E442" s="647"/>
      <c r="F442" s="138"/>
      <c r="G442" s="138"/>
      <c r="H442" s="138"/>
      <c r="I442" s="138"/>
      <c r="J442" s="138"/>
      <c r="K442" s="647"/>
      <c r="L442" s="647"/>
      <c r="M442"/>
      <c r="N442"/>
    </row>
    <row r="443" spans="1:14" s="16" customFormat="1" ht="12.75" hidden="1">
      <c r="A443" s="277"/>
      <c r="B443" s="138"/>
      <c r="C443" s="647"/>
      <c r="D443" s="647"/>
      <c r="E443" s="647"/>
      <c r="F443" s="138"/>
      <c r="G443" s="138"/>
      <c r="H443" s="138"/>
      <c r="I443" s="138"/>
      <c r="J443" s="138"/>
      <c r="K443" s="647"/>
      <c r="L443" s="647"/>
      <c r="M443"/>
      <c r="N443"/>
    </row>
    <row r="444" spans="1:14" s="16" customFormat="1" ht="12.75" hidden="1">
      <c r="A444" s="277"/>
      <c r="B444" s="138"/>
      <c r="C444" s="647"/>
      <c r="D444" s="647"/>
      <c r="E444" s="647"/>
      <c r="F444" s="138"/>
      <c r="G444" s="138"/>
      <c r="H444" s="138"/>
      <c r="I444" s="138"/>
      <c r="J444" s="138"/>
      <c r="K444" s="136"/>
      <c r="L444" s="136"/>
      <c r="M444"/>
      <c r="N444"/>
    </row>
    <row r="445" spans="1:14" s="16" customFormat="1" ht="12.75" hidden="1">
      <c r="A445" s="277"/>
      <c r="B445" s="138"/>
      <c r="C445" s="647"/>
      <c r="D445" s="647"/>
      <c r="E445" s="647"/>
      <c r="F445" s="138"/>
      <c r="G445" s="138"/>
      <c r="H445" s="138"/>
      <c r="I445" s="138"/>
      <c r="J445" s="138"/>
      <c r="K445" s="647"/>
      <c r="L445" s="647"/>
      <c r="M445"/>
      <c r="N445"/>
    </row>
    <row r="446" spans="1:14" s="16" customFormat="1" ht="12.75" hidden="1">
      <c r="A446"/>
      <c r="B446"/>
      <c r="C446" s="646"/>
      <c r="D446" s="136"/>
      <c r="E446" s="136"/>
      <c r="F446"/>
      <c r="G446"/>
      <c r="H446"/>
      <c r="I446"/>
      <c r="J446"/>
      <c r="K446" s="139"/>
      <c r="L446" s="139"/>
      <c r="M446"/>
      <c r="N446"/>
    </row>
    <row r="447" spans="1:14" s="16" customFormat="1" ht="12.75">
      <c r="A447"/>
      <c r="B447"/>
      <c r="C447" s="646"/>
      <c r="D447" s="136"/>
      <c r="E447" s="136"/>
      <c r="F447"/>
      <c r="G447"/>
      <c r="H447"/>
      <c r="I447"/>
      <c r="J447"/>
      <c r="K447" s="136"/>
      <c r="L447" s="136"/>
      <c r="M447"/>
      <c r="N447"/>
    </row>
    <row r="448" spans="1:14" s="16" customFormat="1" ht="12.75">
      <c r="A448"/>
      <c r="B448"/>
      <c r="C448" s="646"/>
      <c r="D448" s="136"/>
      <c r="E448" s="136"/>
      <c r="F448"/>
      <c r="G448"/>
      <c r="H448"/>
      <c r="I448"/>
      <c r="J448"/>
      <c r="K448" s="648"/>
      <c r="L448" s="348" t="s">
        <v>1170</v>
      </c>
      <c r="M448"/>
      <c r="N448"/>
    </row>
    <row r="449" spans="1:14" s="16" customFormat="1" ht="12.75">
      <c r="A449"/>
      <c r="B449"/>
      <c r="C449" s="646"/>
      <c r="D449" s="136"/>
      <c r="E449" s="136"/>
      <c r="F449"/>
      <c r="G449"/>
      <c r="H449"/>
      <c r="I449"/>
      <c r="J449"/>
      <c r="K449" s="136"/>
      <c r="L449" s="136"/>
      <c r="M449"/>
      <c r="N449"/>
    </row>
    <row r="450" spans="1:14" s="16" customFormat="1" ht="12.75" hidden="1">
      <c r="A450"/>
      <c r="B450"/>
      <c r="C450" s="646"/>
      <c r="D450" s="136"/>
      <c r="E450" s="136"/>
      <c r="F450"/>
      <c r="G450"/>
      <c r="H450"/>
      <c r="I450"/>
      <c r="J450"/>
      <c r="K450" s="136"/>
      <c r="L450" s="136"/>
      <c r="M450"/>
      <c r="N450"/>
    </row>
    <row r="451" spans="1:14" s="16" customFormat="1" ht="12.75" hidden="1">
      <c r="A451"/>
      <c r="B451"/>
      <c r="C451" s="646"/>
      <c r="D451" s="136"/>
      <c r="E451" s="136"/>
      <c r="F451"/>
      <c r="G451"/>
      <c r="H451"/>
      <c r="I451"/>
      <c r="J451"/>
      <c r="K451" s="136"/>
      <c r="L451" s="136"/>
      <c r="M451"/>
      <c r="N451"/>
    </row>
    <row r="452" spans="1:14" s="16" customFormat="1" ht="12.75">
      <c r="A452" s="1728" t="s">
        <v>1124</v>
      </c>
      <c r="B452" s="1728"/>
      <c r="C452" s="1728"/>
      <c r="D452" s="1728"/>
      <c r="E452" s="1728"/>
      <c r="F452" s="1728"/>
      <c r="G452" s="1728"/>
      <c r="H452" s="1728"/>
      <c r="I452" s="1728"/>
      <c r="J452" s="1728"/>
      <c r="K452" s="1728"/>
      <c r="L452" s="1728"/>
      <c r="M452"/>
      <c r="N452"/>
    </row>
    <row r="453" spans="1:14" s="16" customFormat="1" ht="12.75">
      <c r="A453"/>
      <c r="B453" s="767"/>
      <c r="C453" s="366"/>
      <c r="D453" s="767"/>
      <c r="E453" s="767"/>
      <c r="F453" s="350"/>
      <c r="G453" s="350"/>
      <c r="H453" s="350"/>
      <c r="I453"/>
      <c r="J453"/>
      <c r="K453" s="136"/>
      <c r="L453" s="136"/>
      <c r="M453"/>
      <c r="N453"/>
    </row>
    <row r="454" spans="1:14" s="16" customFormat="1" ht="12.75">
      <c r="A454"/>
      <c r="B454" s="767"/>
      <c r="C454" s="366"/>
      <c r="D454" s="902" t="s">
        <v>1107</v>
      </c>
      <c r="E454" s="767"/>
      <c r="F454" s="350"/>
      <c r="G454" s="350"/>
      <c r="H454" s="350"/>
      <c r="I454"/>
      <c r="J454"/>
      <c r="K454" s="136"/>
      <c r="L454" s="136"/>
      <c r="M454"/>
      <c r="N454"/>
    </row>
    <row r="455" spans="1:14" s="16" customFormat="1" ht="12.75">
      <c r="A455"/>
      <c r="B455" s="767"/>
      <c r="C455" s="366"/>
      <c r="D455" s="767"/>
      <c r="E455" s="767"/>
      <c r="F455" s="350"/>
      <c r="G455" s="350"/>
      <c r="H455" s="350"/>
      <c r="I455"/>
      <c r="J455"/>
      <c r="K455" s="136"/>
      <c r="L455" s="136" t="s">
        <v>794</v>
      </c>
      <c r="M455"/>
      <c r="N455"/>
    </row>
    <row r="456" spans="1:14" s="16" customFormat="1" ht="13.5" customHeight="1">
      <c r="A456" s="1767"/>
      <c r="B456" s="1786" t="s">
        <v>1125</v>
      </c>
      <c r="C456" s="146" t="s">
        <v>591</v>
      </c>
      <c r="D456" s="1769" t="s">
        <v>592</v>
      </c>
      <c r="E456" s="1769"/>
      <c r="F456" s="1769"/>
      <c r="G456" s="1769"/>
      <c r="H456" s="1769"/>
      <c r="I456" s="1769"/>
      <c r="J456" s="1769"/>
      <c r="K456" s="147" t="s">
        <v>796</v>
      </c>
      <c r="L456" s="147" t="s">
        <v>797</v>
      </c>
      <c r="M456"/>
      <c r="N456"/>
    </row>
    <row r="457" spans="1:14" s="16" customFormat="1" ht="12.75">
      <c r="A457" s="1767"/>
      <c r="B457" s="1786"/>
      <c r="C457" s="152"/>
      <c r="D457" s="903"/>
      <c r="E457" s="903"/>
      <c r="F457" s="904" t="s">
        <v>798</v>
      </c>
      <c r="G457" s="903"/>
      <c r="H457" s="903"/>
      <c r="I457" s="903"/>
      <c r="J457" s="905"/>
      <c r="K457" s="1795" t="s">
        <v>1009</v>
      </c>
      <c r="L457" s="1795"/>
      <c r="M457"/>
      <c r="N457"/>
    </row>
    <row r="458" spans="1:14" s="16" customFormat="1" ht="12.75">
      <c r="A458" s="1788" t="s">
        <v>1107</v>
      </c>
      <c r="B458" s="1788"/>
      <c r="C458" s="146"/>
      <c r="D458" s="828"/>
      <c r="E458" s="154"/>
      <c r="F458" s="828"/>
      <c r="G458" s="154"/>
      <c r="H458" s="906"/>
      <c r="I458" s="907"/>
      <c r="J458" s="908"/>
      <c r="K458" s="154"/>
      <c r="L458" s="154"/>
      <c r="M458"/>
      <c r="N458"/>
    </row>
    <row r="459" spans="1:14" s="16" customFormat="1" ht="12.75" hidden="1">
      <c r="A459" s="152"/>
      <c r="B459" s="909"/>
      <c r="C459" s="910"/>
      <c r="D459" s="911"/>
      <c r="E459" s="912"/>
      <c r="F459" s="911"/>
      <c r="G459" s="912"/>
      <c r="H459" s="913"/>
      <c r="I459" s="914"/>
      <c r="J459" s="915"/>
      <c r="K459" s="912"/>
      <c r="L459" s="912"/>
      <c r="M459"/>
      <c r="N459"/>
    </row>
    <row r="460" spans="1:14" s="16" customFormat="1" ht="12.75">
      <c r="A460" s="916" t="s">
        <v>616</v>
      </c>
      <c r="B460" s="917" t="s">
        <v>1022</v>
      </c>
      <c r="C460" s="918"/>
      <c r="D460" s="919"/>
      <c r="E460" s="920"/>
      <c r="F460" s="919"/>
      <c r="G460" s="920"/>
      <c r="H460" s="921"/>
      <c r="I460" s="922"/>
      <c r="J460" s="923"/>
      <c r="K460" s="920"/>
      <c r="L460" s="920"/>
      <c r="M460"/>
      <c r="N460"/>
    </row>
    <row r="461" spans="1:14" s="16" customFormat="1" ht="12.75">
      <c r="A461" s="803">
        <v>2</v>
      </c>
      <c r="B461" s="924" t="s">
        <v>738</v>
      </c>
      <c r="C461" s="836">
        <v>5357</v>
      </c>
      <c r="D461" s="925">
        <v>5357</v>
      </c>
      <c r="E461" s="836"/>
      <c r="F461" s="926"/>
      <c r="G461" s="927"/>
      <c r="H461" s="928"/>
      <c r="I461" s="929"/>
      <c r="J461" s="930"/>
      <c r="K461" s="836">
        <v>3801</v>
      </c>
      <c r="L461" s="836"/>
      <c r="M461"/>
      <c r="N461"/>
    </row>
    <row r="462" spans="1:14" s="16" customFormat="1" ht="12.75" hidden="1">
      <c r="A462" s="165"/>
      <c r="B462" s="931" t="s">
        <v>1129</v>
      </c>
      <c r="C462" s="173"/>
      <c r="D462" s="932"/>
      <c r="E462" s="173"/>
      <c r="F462" s="198"/>
      <c r="G462" s="199"/>
      <c r="H462" s="868"/>
      <c r="I462" s="806"/>
      <c r="J462" s="163"/>
      <c r="K462" s="173"/>
      <c r="L462" s="173"/>
      <c r="M462"/>
      <c r="N462"/>
    </row>
    <row r="463" spans="1:14" s="16" customFormat="1" ht="12.75" hidden="1">
      <c r="A463" s="165"/>
      <c r="B463" s="933" t="s">
        <v>1130</v>
      </c>
      <c r="C463" s="168"/>
      <c r="D463" s="167"/>
      <c r="E463" s="168"/>
      <c r="F463" s="169"/>
      <c r="G463" s="170"/>
      <c r="H463" s="812"/>
      <c r="I463" s="778"/>
      <c r="J463" s="171"/>
      <c r="K463" s="168"/>
      <c r="L463" s="168"/>
      <c r="M463"/>
      <c r="N463"/>
    </row>
    <row r="464" spans="1:14" s="16" customFormat="1" ht="12.75" hidden="1">
      <c r="A464" s="165"/>
      <c r="B464" s="933" t="s">
        <v>1131</v>
      </c>
      <c r="C464" s="168"/>
      <c r="D464" s="167"/>
      <c r="E464" s="168"/>
      <c r="F464" s="169"/>
      <c r="G464" s="170"/>
      <c r="H464" s="812"/>
      <c r="I464" s="778"/>
      <c r="J464" s="171"/>
      <c r="K464" s="168"/>
      <c r="L464" s="168"/>
      <c r="M464"/>
      <c r="N464"/>
    </row>
    <row r="465" spans="1:14" s="16" customFormat="1" ht="12.75" hidden="1">
      <c r="A465" s="175"/>
      <c r="B465" s="934" t="s">
        <v>1132</v>
      </c>
      <c r="C465" s="178"/>
      <c r="D465" s="177"/>
      <c r="E465" s="178"/>
      <c r="F465" s="179"/>
      <c r="G465" s="180"/>
      <c r="H465" s="185"/>
      <c r="I465" s="186"/>
      <c r="J465" s="181"/>
      <c r="K465" s="178"/>
      <c r="L465" s="178"/>
      <c r="M465"/>
      <c r="N465"/>
    </row>
    <row r="466" spans="1:14" s="16" customFormat="1" ht="12.75">
      <c r="A466" s="782">
        <v>3</v>
      </c>
      <c r="B466" s="935" t="s">
        <v>1133</v>
      </c>
      <c r="C466" s="785">
        <f>SUM(C461:C465)</f>
        <v>5357</v>
      </c>
      <c r="D466" s="936">
        <v>5357</v>
      </c>
      <c r="E466" s="785"/>
      <c r="F466" s="936"/>
      <c r="G466" s="785"/>
      <c r="H466" s="786"/>
      <c r="I466" s="937"/>
      <c r="J466" s="938"/>
      <c r="K466" s="785">
        <v>3801</v>
      </c>
      <c r="L466" s="785"/>
      <c r="M466"/>
      <c r="N466"/>
    </row>
    <row r="467" spans="1:14" s="16" customFormat="1" ht="13.5">
      <c r="A467" s="803">
        <v>4</v>
      </c>
      <c r="B467" s="939" t="s">
        <v>1171</v>
      </c>
      <c r="C467" s="173"/>
      <c r="D467" s="932"/>
      <c r="E467" s="173"/>
      <c r="F467" s="198"/>
      <c r="G467" s="199"/>
      <c r="H467" s="868"/>
      <c r="I467" s="806"/>
      <c r="J467" s="163"/>
      <c r="K467" s="173"/>
      <c r="L467" s="173"/>
      <c r="M467"/>
      <c r="N467"/>
    </row>
    <row r="468" spans="1:14" s="16" customFormat="1" ht="13.5">
      <c r="A468" s="165">
        <v>5</v>
      </c>
      <c r="B468" s="420" t="s">
        <v>1135</v>
      </c>
      <c r="C468" s="168">
        <v>58202</v>
      </c>
      <c r="D468" s="167">
        <v>58202</v>
      </c>
      <c r="E468" s="168"/>
      <c r="F468" s="169"/>
      <c r="G468" s="170"/>
      <c r="H468" s="812"/>
      <c r="I468" s="778"/>
      <c r="J468" s="171"/>
      <c r="K468" s="168">
        <v>34594</v>
      </c>
      <c r="L468" s="168"/>
      <c r="M468"/>
      <c r="N468"/>
    </row>
    <row r="469" spans="1:14" s="16" customFormat="1" ht="13.5">
      <c r="A469" s="165">
        <v>6</v>
      </c>
      <c r="B469" s="420" t="s">
        <v>1136</v>
      </c>
      <c r="C469" s="168">
        <v>9226</v>
      </c>
      <c r="D469" s="167">
        <v>9226</v>
      </c>
      <c r="E469" s="168"/>
      <c r="F469" s="169"/>
      <c r="G469" s="170"/>
      <c r="H469" s="812"/>
      <c r="I469" s="778"/>
      <c r="J469" s="171"/>
      <c r="K469" s="168">
        <v>7140</v>
      </c>
      <c r="L469" s="168"/>
      <c r="M469"/>
      <c r="N469"/>
    </row>
    <row r="470" spans="1:14" s="16" customFormat="1" ht="13.5">
      <c r="A470" s="165">
        <v>7</v>
      </c>
      <c r="B470" s="420" t="s">
        <v>1172</v>
      </c>
      <c r="C470" s="168"/>
      <c r="D470" s="167"/>
      <c r="E470" s="168"/>
      <c r="F470" s="169"/>
      <c r="G470" s="170"/>
      <c r="H470" s="812"/>
      <c r="I470" s="778"/>
      <c r="J470" s="171"/>
      <c r="K470" s="168"/>
      <c r="L470" s="168"/>
      <c r="M470"/>
      <c r="N470"/>
    </row>
    <row r="471" spans="1:14" s="16" customFormat="1" ht="13.5">
      <c r="A471" s="165">
        <v>8</v>
      </c>
      <c r="B471" s="940" t="s">
        <v>1173</v>
      </c>
      <c r="C471" s="168"/>
      <c r="D471" s="167"/>
      <c r="E471" s="168"/>
      <c r="F471" s="169"/>
      <c r="G471" s="170"/>
      <c r="H471" s="812"/>
      <c r="I471" s="778"/>
      <c r="J471" s="171"/>
      <c r="K471" s="168"/>
      <c r="L471" s="168"/>
      <c r="M471"/>
      <c r="N471"/>
    </row>
    <row r="472" spans="1:14" s="16" customFormat="1" ht="13.5">
      <c r="A472" s="810">
        <v>9</v>
      </c>
      <c r="B472" s="700" t="s">
        <v>1101</v>
      </c>
      <c r="C472" s="178"/>
      <c r="D472" s="177"/>
      <c r="E472" s="178"/>
      <c r="F472" s="179"/>
      <c r="G472" s="180"/>
      <c r="H472" s="185"/>
      <c r="I472" s="186"/>
      <c r="J472" s="181"/>
      <c r="K472" s="178"/>
      <c r="L472" s="178"/>
      <c r="M472"/>
      <c r="N472"/>
    </row>
    <row r="473" spans="1:14" s="16" customFormat="1" ht="24.75" customHeight="1">
      <c r="A473" s="823">
        <v>10</v>
      </c>
      <c r="B473" s="875" t="s">
        <v>1174</v>
      </c>
      <c r="C473" s="825">
        <f>SUM(C466:C472)</f>
        <v>72785</v>
      </c>
      <c r="D473" s="941">
        <f>SUM(D466:D472)</f>
        <v>72785</v>
      </c>
      <c r="E473" s="825"/>
      <c r="F473" s="941"/>
      <c r="G473" s="825"/>
      <c r="H473" s="942"/>
      <c r="I473" s="943"/>
      <c r="J473" s="944"/>
      <c r="K473" s="825">
        <f>SUM(K466:K472)</f>
        <v>45535</v>
      </c>
      <c r="L473" s="825"/>
      <c r="M473"/>
      <c r="N473"/>
    </row>
    <row r="474" spans="1:14" s="16" customFormat="1" ht="12.75">
      <c r="A474" s="764"/>
      <c r="B474" s="765"/>
      <c r="C474" s="275"/>
      <c r="D474" s="275"/>
      <c r="E474" s="275"/>
      <c r="F474" s="275"/>
      <c r="G474" s="275"/>
      <c r="H474" s="275"/>
      <c r="I474" s="275"/>
      <c r="J474" s="275"/>
      <c r="K474" s="275"/>
      <c r="L474" s="275"/>
      <c r="M474"/>
      <c r="N474"/>
    </row>
    <row r="475" spans="1:14" s="16" customFormat="1" ht="12.75">
      <c r="A475"/>
      <c r="B475" s="767"/>
      <c r="C475" s="366"/>
      <c r="D475" s="767"/>
      <c r="E475" s="767"/>
      <c r="F475" s="350"/>
      <c r="G475" s="350"/>
      <c r="H475" s="350"/>
      <c r="I475"/>
      <c r="J475"/>
      <c r="K475" s="136"/>
      <c r="L475" s="136"/>
      <c r="M475"/>
      <c r="N475"/>
    </row>
    <row r="476" spans="1:14" s="16" customFormat="1" ht="13.5" customHeight="1">
      <c r="A476" s="1767"/>
      <c r="B476" s="1786" t="s">
        <v>795</v>
      </c>
      <c r="C476" s="146" t="s">
        <v>591</v>
      </c>
      <c r="D476" s="1769" t="s">
        <v>592</v>
      </c>
      <c r="E476" s="1769"/>
      <c r="F476" s="1769"/>
      <c r="G476" s="1769"/>
      <c r="H476" s="1769"/>
      <c r="I476" s="1769"/>
      <c r="J476" s="1769"/>
      <c r="K476" s="147" t="s">
        <v>796</v>
      </c>
      <c r="L476" s="147" t="s">
        <v>797</v>
      </c>
      <c r="M476"/>
      <c r="N476"/>
    </row>
    <row r="477" spans="1:14" s="16" customFormat="1" ht="12.75">
      <c r="A477" s="1767"/>
      <c r="B477" s="1786"/>
      <c r="C477" s="148"/>
      <c r="D477" s="149"/>
      <c r="E477" s="149"/>
      <c r="F477" s="768" t="s">
        <v>798</v>
      </c>
      <c r="G477" s="149"/>
      <c r="H477" s="149"/>
      <c r="I477" s="149"/>
      <c r="J477" s="151"/>
      <c r="K477" s="1769" t="s">
        <v>1008</v>
      </c>
      <c r="L477" s="1769"/>
      <c r="M477"/>
      <c r="N477"/>
    </row>
    <row r="478" spans="1:14" s="16" customFormat="1" ht="12.75">
      <c r="A478" s="1769" t="s">
        <v>1107</v>
      </c>
      <c r="B478" s="1769"/>
      <c r="C478" s="146"/>
      <c r="D478" s="154"/>
      <c r="E478" s="154"/>
      <c r="F478" s="154"/>
      <c r="G478" s="154"/>
      <c r="H478" s="154"/>
      <c r="I478" s="154"/>
      <c r="J478" s="154"/>
      <c r="K478" s="154"/>
      <c r="L478" s="154"/>
      <c r="M478"/>
      <c r="N478"/>
    </row>
    <row r="479" spans="1:14" s="16" customFormat="1" ht="12.75">
      <c r="A479" s="830">
        <v>1</v>
      </c>
      <c r="B479" s="831" t="s">
        <v>801</v>
      </c>
      <c r="C479" s="159">
        <v>43445</v>
      </c>
      <c r="D479" s="159">
        <v>43445</v>
      </c>
      <c r="E479" s="164"/>
      <c r="F479" s="161"/>
      <c r="G479" s="161"/>
      <c r="H479" s="160"/>
      <c r="I479" s="162"/>
      <c r="J479" s="163"/>
      <c r="K479" s="164">
        <v>31951</v>
      </c>
      <c r="L479" s="159"/>
      <c r="M479"/>
      <c r="N479"/>
    </row>
    <row r="480" spans="1:14" s="16" customFormat="1" ht="12.75">
      <c r="A480" s="200">
        <v>2</v>
      </c>
      <c r="B480" s="201" t="s">
        <v>802</v>
      </c>
      <c r="C480" s="168">
        <v>11764</v>
      </c>
      <c r="D480" s="168">
        <v>11764</v>
      </c>
      <c r="E480" s="174"/>
      <c r="F480" s="170"/>
      <c r="G480" s="170"/>
      <c r="H480" s="169"/>
      <c r="I480" s="171"/>
      <c r="J480" s="171"/>
      <c r="K480" s="174">
        <v>7847</v>
      </c>
      <c r="L480" s="168"/>
      <c r="M480"/>
      <c r="N480"/>
    </row>
    <row r="481" spans="1:14" s="16" customFormat="1" ht="12.75">
      <c r="A481" s="200">
        <v>3</v>
      </c>
      <c r="B481" s="201" t="s">
        <v>803</v>
      </c>
      <c r="C481" s="168">
        <v>17526</v>
      </c>
      <c r="D481" s="168">
        <v>17526</v>
      </c>
      <c r="E481" s="174"/>
      <c r="F481" s="170"/>
      <c r="G481" s="170"/>
      <c r="H481" s="169"/>
      <c r="I481" s="171"/>
      <c r="J481" s="171"/>
      <c r="K481" s="174">
        <v>11172</v>
      </c>
      <c r="L481" s="168"/>
      <c r="M481"/>
      <c r="N481"/>
    </row>
    <row r="482" spans="1:14" s="16" customFormat="1" ht="12.75">
      <c r="A482" s="200">
        <v>4</v>
      </c>
      <c r="B482" s="201" t="s">
        <v>804</v>
      </c>
      <c r="C482" s="168">
        <v>50</v>
      </c>
      <c r="D482" s="168">
        <v>50</v>
      </c>
      <c r="E482" s="174"/>
      <c r="F482" s="170"/>
      <c r="G482" s="170"/>
      <c r="H482" s="169"/>
      <c r="I482" s="171"/>
      <c r="J482" s="171"/>
      <c r="K482" s="174"/>
      <c r="L482" s="168"/>
      <c r="M482"/>
      <c r="N482"/>
    </row>
    <row r="483" spans="1:14" s="16" customFormat="1" ht="12.75">
      <c r="A483" s="200">
        <v>5</v>
      </c>
      <c r="B483" s="201" t="s">
        <v>774</v>
      </c>
      <c r="C483" s="168"/>
      <c r="D483" s="168"/>
      <c r="E483" s="167"/>
      <c r="F483" s="170"/>
      <c r="G483" s="170"/>
      <c r="H483" s="169"/>
      <c r="I483" s="171"/>
      <c r="J483" s="171"/>
      <c r="K483" s="174"/>
      <c r="L483" s="168"/>
      <c r="M483"/>
      <c r="N483"/>
    </row>
    <row r="484" spans="1:14" s="16" customFormat="1" ht="12.75">
      <c r="A484" s="200">
        <v>6</v>
      </c>
      <c r="B484" s="201" t="s">
        <v>1140</v>
      </c>
      <c r="C484" s="168"/>
      <c r="D484" s="168"/>
      <c r="E484" s="167"/>
      <c r="F484" s="170"/>
      <c r="G484" s="170"/>
      <c r="H484" s="169"/>
      <c r="I484" s="171"/>
      <c r="J484" s="171"/>
      <c r="K484" s="174"/>
      <c r="L484" s="168"/>
      <c r="M484"/>
      <c r="N484"/>
    </row>
    <row r="485" spans="1:14" s="16" customFormat="1" ht="12.75">
      <c r="A485" s="832">
        <v>7</v>
      </c>
      <c r="B485" s="833" t="s">
        <v>1141</v>
      </c>
      <c r="C485" s="785"/>
      <c r="D485" s="785"/>
      <c r="E485" s="936"/>
      <c r="F485" s="945"/>
      <c r="G485" s="945"/>
      <c r="H485" s="789"/>
      <c r="I485" s="790"/>
      <c r="J485" s="790"/>
      <c r="K485" s="946"/>
      <c r="L485" s="785"/>
      <c r="M485"/>
      <c r="N485"/>
    </row>
    <row r="486" spans="1:14" s="16" customFormat="1" ht="12.75">
      <c r="A486" s="834">
        <v>8</v>
      </c>
      <c r="B486" s="835" t="s">
        <v>809</v>
      </c>
      <c r="C486" s="836">
        <f>SUM(C479:C485)</f>
        <v>72785</v>
      </c>
      <c r="D486" s="836">
        <f>SUM(D479:D485)</f>
        <v>72785</v>
      </c>
      <c r="E486" s="947"/>
      <c r="F486" s="948"/>
      <c r="G486" s="948"/>
      <c r="H486" s="949"/>
      <c r="I486" s="838"/>
      <c r="J486" s="838"/>
      <c r="K486" s="947">
        <f>SUM(K479:K485)</f>
        <v>50970</v>
      </c>
      <c r="L486" s="948"/>
      <c r="M486"/>
      <c r="N486"/>
    </row>
    <row r="487" spans="1:14" s="16" customFormat="1" ht="12.75">
      <c r="A487" s="196">
        <v>9</v>
      </c>
      <c r="B487" s="197" t="s">
        <v>1140</v>
      </c>
      <c r="C487" s="173"/>
      <c r="D487" s="173"/>
      <c r="E487" s="932"/>
      <c r="F487" s="199"/>
      <c r="G487" s="199"/>
      <c r="H487" s="198"/>
      <c r="I487" s="163"/>
      <c r="J487" s="163"/>
      <c r="K487" s="172"/>
      <c r="L487" s="173"/>
      <c r="M487"/>
      <c r="N487"/>
    </row>
    <row r="488" spans="1:14" s="16" customFormat="1" ht="12.75">
      <c r="A488" s="200">
        <v>10</v>
      </c>
      <c r="B488" s="201" t="s">
        <v>1141</v>
      </c>
      <c r="C488" s="168"/>
      <c r="D488" s="168"/>
      <c r="E488" s="167"/>
      <c r="F488" s="170"/>
      <c r="G488" s="170"/>
      <c r="H488" s="169"/>
      <c r="I488" s="171"/>
      <c r="J488" s="171"/>
      <c r="K488" s="174"/>
      <c r="L488" s="168"/>
      <c r="M488"/>
      <c r="N488"/>
    </row>
    <row r="489" spans="1:14" s="16" customFormat="1" ht="12.75">
      <c r="A489" s="200">
        <v>11</v>
      </c>
      <c r="B489" s="201" t="s">
        <v>764</v>
      </c>
      <c r="C489" s="168"/>
      <c r="D489" s="168"/>
      <c r="E489" s="167"/>
      <c r="F489" s="170"/>
      <c r="G489" s="170"/>
      <c r="H489" s="169"/>
      <c r="I489" s="171"/>
      <c r="J489" s="171"/>
      <c r="K489" s="174"/>
      <c r="L489" s="168"/>
      <c r="M489"/>
      <c r="N489"/>
    </row>
    <row r="490" spans="1:14" s="16" customFormat="1" ht="12.75">
      <c r="A490" s="832">
        <v>12</v>
      </c>
      <c r="B490" s="833" t="s">
        <v>814</v>
      </c>
      <c r="C490" s="785"/>
      <c r="D490" s="785"/>
      <c r="E490" s="936"/>
      <c r="F490" s="945"/>
      <c r="G490" s="945"/>
      <c r="H490" s="789"/>
      <c r="I490" s="790"/>
      <c r="J490" s="790"/>
      <c r="K490" s="946"/>
      <c r="L490" s="785"/>
      <c r="M490"/>
      <c r="N490"/>
    </row>
    <row r="491" spans="1:14" s="16" customFormat="1" ht="12.75">
      <c r="A491" s="834">
        <v>13</v>
      </c>
      <c r="B491" s="841" t="s">
        <v>816</v>
      </c>
      <c r="C491" s="842"/>
      <c r="D491" s="842"/>
      <c r="E491" s="950"/>
      <c r="F491" s="951"/>
      <c r="G491" s="951"/>
      <c r="H491" s="952"/>
      <c r="I491" s="845"/>
      <c r="J491" s="845"/>
      <c r="K491" s="950"/>
      <c r="L491" s="951"/>
      <c r="M491"/>
      <c r="N491"/>
    </row>
    <row r="492" spans="1:14" s="16" customFormat="1" ht="12.75">
      <c r="A492" s="848"/>
      <c r="B492" s="849" t="s">
        <v>1142</v>
      </c>
      <c r="C492" s="159">
        <v>23</v>
      </c>
      <c r="D492" s="159">
        <v>23</v>
      </c>
      <c r="E492" s="164"/>
      <c r="F492" s="953"/>
      <c r="G492" s="953"/>
      <c r="H492" s="873"/>
      <c r="I492" s="850"/>
      <c r="J492" s="851"/>
      <c r="K492" s="164">
        <v>23</v>
      </c>
      <c r="L492" s="953"/>
      <c r="M492"/>
      <c r="N492"/>
    </row>
    <row r="493" spans="1:14" s="16" customFormat="1" ht="12.75" hidden="1">
      <c r="A493" s="848"/>
      <c r="B493" s="954" t="s">
        <v>1175</v>
      </c>
      <c r="C493" s="168"/>
      <c r="D493" s="168"/>
      <c r="E493" s="174"/>
      <c r="F493" s="955"/>
      <c r="G493" s="955"/>
      <c r="H493" s="956"/>
      <c r="I493" s="957"/>
      <c r="J493" s="958"/>
      <c r="K493" s="174"/>
      <c r="L493" s="955"/>
      <c r="M493"/>
      <c r="N493"/>
    </row>
    <row r="494" spans="1:14" s="16" customFormat="1" ht="12.75" hidden="1">
      <c r="A494" s="848"/>
      <c r="B494" s="954" t="s">
        <v>1176</v>
      </c>
      <c r="C494" s="168"/>
      <c r="D494" s="168"/>
      <c r="E494" s="174"/>
      <c r="F494" s="955"/>
      <c r="G494" s="955"/>
      <c r="H494" s="956"/>
      <c r="I494" s="957"/>
      <c r="J494" s="958"/>
      <c r="K494" s="174"/>
      <c r="L494" s="955"/>
      <c r="M494"/>
      <c r="N494"/>
    </row>
    <row r="495" spans="1:14" s="16" customFormat="1" ht="12.75">
      <c r="A495" s="813"/>
      <c r="B495" s="853" t="s">
        <v>1143</v>
      </c>
      <c r="C495" s="854">
        <v>1</v>
      </c>
      <c r="D495" s="854">
        <v>1</v>
      </c>
      <c r="E495" s="959"/>
      <c r="F495" s="960"/>
      <c r="G495" s="960"/>
      <c r="H495" s="874"/>
      <c r="I495" s="856"/>
      <c r="J495" s="857"/>
      <c r="K495" s="959">
        <v>1</v>
      </c>
      <c r="L495" s="854"/>
      <c r="M495"/>
      <c r="N495"/>
    </row>
    <row r="496" spans="1:14" s="16" customFormat="1" ht="12.75">
      <c r="A496" s="860">
        <v>14</v>
      </c>
      <c r="B496" s="875" t="s">
        <v>1177</v>
      </c>
      <c r="C496" s="825">
        <f>SUM(C486)</f>
        <v>72785</v>
      </c>
      <c r="D496" s="825">
        <v>72785</v>
      </c>
      <c r="E496" s="825"/>
      <c r="F496" s="825"/>
      <c r="G496" s="825"/>
      <c r="H496" s="825"/>
      <c r="I496" s="825"/>
      <c r="J496" s="825"/>
      <c r="K496" s="825">
        <v>45526</v>
      </c>
      <c r="L496" s="825"/>
      <c r="M496"/>
      <c r="N496"/>
    </row>
    <row r="497" spans="1:14" s="16" customFormat="1" ht="12.75">
      <c r="A497" s="277"/>
      <c r="B497" s="138"/>
      <c r="C497" s="647"/>
      <c r="D497" s="647"/>
      <c r="E497" s="647"/>
      <c r="F497" s="138"/>
      <c r="G497" s="138"/>
      <c r="H497" s="138" t="s">
        <v>1011</v>
      </c>
      <c r="I497" s="138"/>
      <c r="J497" s="138"/>
      <c r="K497" s="647"/>
      <c r="L497" s="647"/>
      <c r="M497"/>
      <c r="N497"/>
    </row>
    <row r="498" spans="1:14" s="16" customFormat="1" ht="12.75">
      <c r="A498" s="277"/>
      <c r="B498" s="138"/>
      <c r="C498" s="647"/>
      <c r="D498" s="647"/>
      <c r="E498" s="647"/>
      <c r="F498" s="138"/>
      <c r="G498" s="138"/>
      <c r="H498" s="138"/>
      <c r="I498" s="138"/>
      <c r="J498" s="138"/>
      <c r="K498" s="647"/>
      <c r="L498" s="647"/>
      <c r="M498"/>
      <c r="N498"/>
    </row>
    <row r="499" spans="1:14" s="16" customFormat="1" ht="12.75">
      <c r="A499" s="277"/>
      <c r="B499" s="138"/>
      <c r="C499" s="647"/>
      <c r="D499" s="647"/>
      <c r="E499" s="647"/>
      <c r="F499" s="138"/>
      <c r="G499" s="138"/>
      <c r="H499" s="138"/>
      <c r="I499" s="138"/>
      <c r="J499" s="138"/>
      <c r="K499" s="647"/>
      <c r="L499" s="647"/>
      <c r="M499"/>
      <c r="N499"/>
    </row>
    <row r="500" spans="1:14" s="16" customFormat="1" ht="12.75" hidden="1">
      <c r="A500" s="277"/>
      <c r="B500" s="138"/>
      <c r="C500" s="647"/>
      <c r="D500" s="647"/>
      <c r="E500" s="647"/>
      <c r="F500" s="138"/>
      <c r="G500" s="138"/>
      <c r="H500" s="138"/>
      <c r="I500" s="138"/>
      <c r="J500" s="138"/>
      <c r="K500" s="647"/>
      <c r="L500" s="647"/>
      <c r="M500"/>
      <c r="N500"/>
    </row>
    <row r="501" spans="1:14" s="16" customFormat="1" ht="12.75" hidden="1">
      <c r="A501" s="961"/>
      <c r="B501" s="138"/>
      <c r="C501" s="647"/>
      <c r="D501" s="647"/>
      <c r="E501" s="647"/>
      <c r="F501" s="138"/>
      <c r="G501" s="138"/>
      <c r="H501" s="138"/>
      <c r="I501" s="138"/>
      <c r="J501" s="138"/>
      <c r="K501" s="647"/>
      <c r="L501" s="647"/>
      <c r="M501"/>
      <c r="N501"/>
    </row>
    <row r="502" spans="1:14" s="16" customFormat="1" ht="12.75" hidden="1">
      <c r="A502" s="961"/>
      <c r="B502" s="138"/>
      <c r="C502" s="647"/>
      <c r="D502" s="647"/>
      <c r="E502" s="647"/>
      <c r="F502" s="138"/>
      <c r="G502" s="138"/>
      <c r="H502" s="138"/>
      <c r="I502" s="138"/>
      <c r="J502" s="138"/>
      <c r="K502" s="647"/>
      <c r="L502" s="647"/>
      <c r="M502"/>
      <c r="N502"/>
    </row>
    <row r="503" spans="1:14" s="16" customFormat="1" ht="12.75" hidden="1">
      <c r="A503" s="961"/>
      <c r="B503" s="138"/>
      <c r="C503" s="647"/>
      <c r="D503" s="647"/>
      <c r="E503" s="647"/>
      <c r="F503" s="138"/>
      <c r="G503" s="138"/>
      <c r="H503" s="138"/>
      <c r="I503" s="138"/>
      <c r="J503" s="138"/>
      <c r="K503" s="647"/>
      <c r="L503" s="647"/>
      <c r="M503"/>
      <c r="N503"/>
    </row>
    <row r="504" spans="1:14" s="16" customFormat="1" ht="12.75" hidden="1">
      <c r="A504" s="961"/>
      <c r="B504" s="138"/>
      <c r="C504" s="647"/>
      <c r="D504" s="647"/>
      <c r="E504" s="647"/>
      <c r="F504" s="138"/>
      <c r="G504" s="138"/>
      <c r="H504" s="138"/>
      <c r="I504" s="138"/>
      <c r="J504" s="138"/>
      <c r="K504" s="647"/>
      <c r="L504" s="647"/>
      <c r="M504"/>
      <c r="N504"/>
    </row>
    <row r="505" spans="1:14" s="16" customFormat="1" ht="12.75" hidden="1">
      <c r="A505" s="961"/>
      <c r="B505" s="138"/>
      <c r="C505" s="647"/>
      <c r="D505" s="647"/>
      <c r="E505" s="647"/>
      <c r="F505" s="138"/>
      <c r="G505" s="138"/>
      <c r="H505" s="138"/>
      <c r="I505" s="138"/>
      <c r="J505" s="138"/>
      <c r="K505" s="647"/>
      <c r="L505" s="647"/>
      <c r="M505"/>
      <c r="N505"/>
    </row>
    <row r="506" spans="1:14" s="16" customFormat="1" ht="12.75" hidden="1">
      <c r="A506" s="961"/>
      <c r="B506" s="138"/>
      <c r="C506" s="647"/>
      <c r="D506" s="647"/>
      <c r="E506" s="647"/>
      <c r="F506" s="138"/>
      <c r="G506" s="138"/>
      <c r="H506" s="138"/>
      <c r="I506" s="138"/>
      <c r="J506" s="138"/>
      <c r="K506" s="647"/>
      <c r="L506" s="647"/>
      <c r="M506"/>
      <c r="N506"/>
    </row>
    <row r="507" spans="1:14" s="16" customFormat="1" ht="12.75" hidden="1">
      <c r="A507" s="277"/>
      <c r="B507" s="138"/>
      <c r="C507" s="647"/>
      <c r="D507" s="647"/>
      <c r="E507" s="647"/>
      <c r="F507" s="138"/>
      <c r="G507" s="138"/>
      <c r="H507" s="138"/>
      <c r="I507" s="138"/>
      <c r="J507" s="138"/>
      <c r="K507" s="647"/>
      <c r="L507" s="647"/>
      <c r="M507"/>
      <c r="N507"/>
    </row>
    <row r="508" spans="1:14" s="16" customFormat="1" ht="12.75" hidden="1">
      <c r="A508"/>
      <c r="B508"/>
      <c r="C508" s="646"/>
      <c r="D508" s="136"/>
      <c r="E508" s="136"/>
      <c r="F508"/>
      <c r="G508"/>
      <c r="H508"/>
      <c r="I508"/>
      <c r="J508"/>
      <c r="K508" s="139"/>
      <c r="L508" s="139"/>
      <c r="M508"/>
      <c r="N508"/>
    </row>
    <row r="509" spans="1:14" s="16" customFormat="1" ht="12.75" hidden="1">
      <c r="A509"/>
      <c r="B509"/>
      <c r="C509" s="646"/>
      <c r="D509" s="136"/>
      <c r="E509" s="136"/>
      <c r="F509"/>
      <c r="G509"/>
      <c r="H509"/>
      <c r="I509"/>
      <c r="J509"/>
      <c r="K509" s="139"/>
      <c r="L509" s="139"/>
      <c r="M509"/>
      <c r="N509"/>
    </row>
    <row r="510" spans="1:14" s="16" customFormat="1" ht="12.75" hidden="1">
      <c r="A510"/>
      <c r="B510"/>
      <c r="C510" s="646"/>
      <c r="D510" s="136"/>
      <c r="E510" s="136"/>
      <c r="F510"/>
      <c r="G510"/>
      <c r="H510"/>
      <c r="I510"/>
      <c r="J510"/>
      <c r="K510" s="139"/>
      <c r="L510" s="139"/>
      <c r="M510"/>
      <c r="N510"/>
    </row>
    <row r="511" spans="1:14" s="16" customFormat="1" ht="12.75" hidden="1">
      <c r="A511"/>
      <c r="B511"/>
      <c r="C511" s="646"/>
      <c r="D511" s="136"/>
      <c r="E511" s="136"/>
      <c r="F511"/>
      <c r="G511"/>
      <c r="H511"/>
      <c r="I511"/>
      <c r="J511"/>
      <c r="K511" s="136"/>
      <c r="L511" s="136"/>
      <c r="M511"/>
      <c r="N511"/>
    </row>
    <row r="512" spans="1:14" s="16" customFormat="1" ht="12.75" hidden="1">
      <c r="A512"/>
      <c r="B512"/>
      <c r="C512" s="646"/>
      <c r="D512" s="136"/>
      <c r="E512" s="136"/>
      <c r="F512"/>
      <c r="G512"/>
      <c r="H512"/>
      <c r="I512"/>
      <c r="J512"/>
      <c r="K512" s="136"/>
      <c r="L512" s="136"/>
      <c r="M512"/>
      <c r="N512"/>
    </row>
    <row r="513" spans="1:14" s="16" customFormat="1" ht="12.75" hidden="1">
      <c r="A513"/>
      <c r="B513"/>
      <c r="C513" s="646"/>
      <c r="D513" s="136"/>
      <c r="E513" s="136"/>
      <c r="F513"/>
      <c r="G513"/>
      <c r="H513"/>
      <c r="I513"/>
      <c r="J513"/>
      <c r="K513" s="136"/>
      <c r="L513" s="136"/>
      <c r="M513"/>
      <c r="N513"/>
    </row>
    <row r="514" spans="1:14" s="16" customFormat="1" ht="12.75" hidden="1">
      <c r="A514"/>
      <c r="B514"/>
      <c r="C514" s="646"/>
      <c r="D514" s="136"/>
      <c r="E514" s="136"/>
      <c r="F514"/>
      <c r="G514"/>
      <c r="H514"/>
      <c r="I514"/>
      <c r="J514"/>
      <c r="K514" s="136"/>
      <c r="L514" s="136"/>
      <c r="M514"/>
      <c r="N514"/>
    </row>
    <row r="515" spans="3:14" s="16" customFormat="1" ht="12.75" hidden="1">
      <c r="C515" s="893"/>
      <c r="D515" s="894"/>
      <c r="E515" s="894"/>
      <c r="K515" s="894"/>
      <c r="L515" s="895"/>
      <c r="M515"/>
      <c r="N515"/>
    </row>
    <row r="516" spans="3:14" s="16" customFormat="1" ht="12.75" hidden="1">
      <c r="C516" s="893"/>
      <c r="D516" s="894"/>
      <c r="E516" s="894"/>
      <c r="K516" s="894"/>
      <c r="L516" s="894"/>
      <c r="M516"/>
      <c r="N516"/>
    </row>
    <row r="517" spans="3:14" s="16" customFormat="1" ht="12.75" hidden="1">
      <c r="C517" s="893"/>
      <c r="D517" s="894"/>
      <c r="E517" s="894"/>
      <c r="K517" s="894"/>
      <c r="L517" s="894"/>
      <c r="M517"/>
      <c r="N517"/>
    </row>
    <row r="518" spans="3:14" s="16" customFormat="1" ht="12.75" hidden="1">
      <c r="C518" s="893"/>
      <c r="D518" s="894"/>
      <c r="E518" s="894"/>
      <c r="K518" s="894"/>
      <c r="L518" s="894"/>
      <c r="M518"/>
      <c r="N518"/>
    </row>
    <row r="519" spans="2:14" s="16" customFormat="1" ht="12.75" hidden="1">
      <c r="B519" s="1785"/>
      <c r="C519" s="1785"/>
      <c r="D519" s="1785"/>
      <c r="E519" s="1785"/>
      <c r="F519" s="1785"/>
      <c r="G519" s="1785"/>
      <c r="H519" s="1785"/>
      <c r="K519" s="894"/>
      <c r="L519" s="894"/>
      <c r="M519"/>
      <c r="N519"/>
    </row>
    <row r="520" spans="2:14" s="16" customFormat="1" ht="12.75" hidden="1">
      <c r="B520" s="766"/>
      <c r="C520" s="896"/>
      <c r="D520" s="766"/>
      <c r="E520" s="766"/>
      <c r="F520" s="897"/>
      <c r="G520" s="897"/>
      <c r="H520" s="897"/>
      <c r="K520" s="894"/>
      <c r="L520" s="894"/>
      <c r="M520"/>
      <c r="N520"/>
    </row>
    <row r="521" spans="2:14" s="16" customFormat="1" ht="12.75" hidden="1">
      <c r="B521" s="766"/>
      <c r="C521" s="896"/>
      <c r="D521" s="766"/>
      <c r="E521" s="766"/>
      <c r="F521" s="897"/>
      <c r="G521" s="897"/>
      <c r="H521" s="897"/>
      <c r="K521" s="894"/>
      <c r="L521" s="894"/>
      <c r="M521"/>
      <c r="N521"/>
    </row>
    <row r="522" spans="2:14" s="16" customFormat="1" ht="12.75" hidden="1">
      <c r="B522" s="766"/>
      <c r="C522" s="896"/>
      <c r="D522" s="766"/>
      <c r="E522" s="766"/>
      <c r="F522" s="897"/>
      <c r="G522" s="897"/>
      <c r="H522" s="897"/>
      <c r="K522" s="894"/>
      <c r="L522" s="894"/>
      <c r="M522"/>
      <c r="N522"/>
    </row>
    <row r="523" spans="1:14" s="16" customFormat="1" ht="13.5" customHeight="1" hidden="1">
      <c r="A523" s="1789"/>
      <c r="B523" s="1790"/>
      <c r="C523" s="863"/>
      <c r="D523" s="1791"/>
      <c r="E523" s="1791"/>
      <c r="F523" s="1791"/>
      <c r="G523" s="1791"/>
      <c r="H523" s="1791"/>
      <c r="I523" s="1791"/>
      <c r="J523" s="1791"/>
      <c r="K523" s="647"/>
      <c r="L523" s="647"/>
      <c r="M523"/>
      <c r="N523"/>
    </row>
    <row r="524" spans="1:14" s="16" customFormat="1" ht="12.75" hidden="1">
      <c r="A524" s="1789"/>
      <c r="B524" s="1790"/>
      <c r="C524" s="863"/>
      <c r="D524" s="145"/>
      <c r="E524" s="145"/>
      <c r="F524" s="864"/>
      <c r="G524" s="145"/>
      <c r="H524" s="145"/>
      <c r="I524" s="145"/>
      <c r="J524" s="145"/>
      <c r="K524" s="1791"/>
      <c r="L524" s="1791"/>
      <c r="M524"/>
      <c r="N524"/>
    </row>
    <row r="525" spans="1:14" s="16" customFormat="1" ht="12.75" hidden="1">
      <c r="A525" s="1791"/>
      <c r="B525" s="1791"/>
      <c r="C525" s="863"/>
      <c r="D525" s="865"/>
      <c r="E525" s="865"/>
      <c r="F525" s="865"/>
      <c r="G525" s="865"/>
      <c r="H525" s="865"/>
      <c r="I525" s="865"/>
      <c r="J525" s="865"/>
      <c r="K525" s="865"/>
      <c r="L525" s="865"/>
      <c r="M525"/>
      <c r="N525"/>
    </row>
    <row r="526" spans="1:14" s="16" customFormat="1" ht="12.75" hidden="1">
      <c r="A526" s="863"/>
      <c r="B526" s="863"/>
      <c r="C526" s="863"/>
      <c r="D526" s="865"/>
      <c r="E526" s="865"/>
      <c r="F526" s="865"/>
      <c r="G526" s="865"/>
      <c r="H526" s="865"/>
      <c r="I526" s="865"/>
      <c r="J526" s="865"/>
      <c r="K526" s="865"/>
      <c r="L526" s="865"/>
      <c r="M526"/>
      <c r="N526"/>
    </row>
    <row r="527" spans="1:14" s="16" customFormat="1" ht="12.75" hidden="1">
      <c r="A527" s="277"/>
      <c r="B527" s="138"/>
      <c r="C527" s="275"/>
      <c r="D527" s="275"/>
      <c r="E527" s="275"/>
      <c r="F527" s="278"/>
      <c r="G527" s="278"/>
      <c r="H527" s="278"/>
      <c r="I527" s="278"/>
      <c r="J527" s="278"/>
      <c r="K527" s="275"/>
      <c r="L527" s="275"/>
      <c r="M527"/>
      <c r="N527"/>
    </row>
    <row r="528" spans="1:14" s="16" customFormat="1" ht="12.75" hidden="1">
      <c r="A528" s="277"/>
      <c r="B528" s="138"/>
      <c r="C528" s="275"/>
      <c r="D528" s="275"/>
      <c r="E528" s="275"/>
      <c r="F528" s="278"/>
      <c r="G528" s="278"/>
      <c r="H528" s="278"/>
      <c r="I528" s="278"/>
      <c r="J528" s="278"/>
      <c r="K528" s="275"/>
      <c r="L528" s="275"/>
      <c r="M528"/>
      <c r="N528"/>
    </row>
    <row r="529" spans="1:14" s="16" customFormat="1" ht="12.75" hidden="1">
      <c r="A529" s="277"/>
      <c r="B529" s="138"/>
      <c r="C529" s="275"/>
      <c r="D529" s="275"/>
      <c r="E529" s="275"/>
      <c r="F529" s="278"/>
      <c r="G529" s="278"/>
      <c r="H529" s="278"/>
      <c r="I529" s="278"/>
      <c r="J529" s="278"/>
      <c r="K529" s="275"/>
      <c r="L529" s="275"/>
      <c r="M529"/>
      <c r="N529"/>
    </row>
    <row r="530" spans="1:14" s="16" customFormat="1" ht="12.75" hidden="1">
      <c r="A530" s="277"/>
      <c r="B530" s="138"/>
      <c r="C530" s="275"/>
      <c r="D530" s="275"/>
      <c r="E530" s="275"/>
      <c r="F530" s="278"/>
      <c r="G530" s="278"/>
      <c r="H530" s="278"/>
      <c r="I530" s="278"/>
      <c r="J530" s="278"/>
      <c r="K530" s="275"/>
      <c r="L530" s="275"/>
      <c r="M530"/>
      <c r="N530"/>
    </row>
    <row r="531" spans="1:14" s="16" customFormat="1" ht="12.75" hidden="1">
      <c r="A531" s="277"/>
      <c r="B531" s="138"/>
      <c r="C531" s="275"/>
      <c r="D531" s="275"/>
      <c r="E531" s="275"/>
      <c r="F531" s="278"/>
      <c r="G531" s="278"/>
      <c r="H531" s="278"/>
      <c r="I531" s="278"/>
      <c r="J531" s="278"/>
      <c r="K531" s="275"/>
      <c r="L531" s="275"/>
      <c r="M531"/>
      <c r="N531"/>
    </row>
    <row r="532" spans="1:14" s="16" customFormat="1" ht="12.75" hidden="1">
      <c r="A532" s="277"/>
      <c r="B532" s="962"/>
      <c r="C532" s="275"/>
      <c r="D532" s="275"/>
      <c r="E532" s="275"/>
      <c r="F532" s="275"/>
      <c r="G532" s="275"/>
      <c r="H532" s="275"/>
      <c r="I532" s="275"/>
      <c r="J532" s="275"/>
      <c r="K532" s="275"/>
      <c r="L532" s="275"/>
      <c r="M532"/>
      <c r="N532"/>
    </row>
    <row r="533" spans="1:14" s="16" customFormat="1" ht="13.5" hidden="1">
      <c r="A533" s="277"/>
      <c r="B533" s="882"/>
      <c r="C533" s="275"/>
      <c r="D533" s="275"/>
      <c r="E533" s="275"/>
      <c r="F533" s="278"/>
      <c r="G533" s="278"/>
      <c r="H533" s="278"/>
      <c r="I533" s="278"/>
      <c r="J533" s="278"/>
      <c r="K533" s="275"/>
      <c r="L533" s="275"/>
      <c r="M533"/>
      <c r="N533"/>
    </row>
    <row r="534" spans="1:14" s="16" customFormat="1" ht="13.5" hidden="1">
      <c r="A534" s="277"/>
      <c r="B534" s="882"/>
      <c r="C534" s="275"/>
      <c r="D534" s="275"/>
      <c r="E534" s="275"/>
      <c r="F534" s="278"/>
      <c r="G534" s="278"/>
      <c r="H534" s="278"/>
      <c r="I534" s="278"/>
      <c r="J534" s="278"/>
      <c r="K534" s="275"/>
      <c r="L534" s="275"/>
      <c r="M534"/>
      <c r="N534"/>
    </row>
    <row r="535" spans="1:14" s="16" customFormat="1" ht="13.5" hidden="1">
      <c r="A535" s="277"/>
      <c r="B535" s="882"/>
      <c r="C535" s="275"/>
      <c r="D535" s="275"/>
      <c r="E535" s="275"/>
      <c r="F535" s="278"/>
      <c r="G535" s="278"/>
      <c r="H535" s="278"/>
      <c r="I535" s="278"/>
      <c r="J535" s="278"/>
      <c r="K535" s="275"/>
      <c r="L535" s="275"/>
      <c r="M535"/>
      <c r="N535"/>
    </row>
    <row r="536" spans="1:14" s="16" customFormat="1" ht="13.5" hidden="1">
      <c r="A536" s="277"/>
      <c r="B536" s="882"/>
      <c r="C536" s="275"/>
      <c r="D536" s="275"/>
      <c r="E536" s="275"/>
      <c r="F536" s="278"/>
      <c r="G536" s="278"/>
      <c r="H536" s="278"/>
      <c r="I536" s="278"/>
      <c r="J536" s="278"/>
      <c r="K536" s="275"/>
      <c r="L536" s="275"/>
      <c r="M536"/>
      <c r="N536"/>
    </row>
    <row r="537" spans="1:14" s="16" customFormat="1" ht="13.5" hidden="1">
      <c r="A537" s="277"/>
      <c r="B537" s="882"/>
      <c r="C537" s="275"/>
      <c r="D537" s="275"/>
      <c r="E537" s="275"/>
      <c r="F537" s="278"/>
      <c r="G537" s="278"/>
      <c r="H537" s="278"/>
      <c r="I537" s="278"/>
      <c r="J537" s="278"/>
      <c r="K537" s="275"/>
      <c r="L537" s="275"/>
      <c r="M537"/>
      <c r="N537"/>
    </row>
    <row r="538" spans="1:14" s="16" customFormat="1" ht="13.5" hidden="1">
      <c r="A538" s="277"/>
      <c r="B538" s="882"/>
      <c r="C538" s="275"/>
      <c r="D538" s="275"/>
      <c r="E538" s="275"/>
      <c r="F538" s="278"/>
      <c r="G538" s="278"/>
      <c r="H538" s="278"/>
      <c r="I538" s="278"/>
      <c r="J538" s="278"/>
      <c r="K538" s="275"/>
      <c r="L538" s="275"/>
      <c r="M538"/>
      <c r="N538"/>
    </row>
    <row r="539" spans="1:14" s="16" customFormat="1" ht="13.5" hidden="1">
      <c r="A539" s="277"/>
      <c r="B539" s="888"/>
      <c r="C539" s="275"/>
      <c r="D539" s="275"/>
      <c r="E539" s="275"/>
      <c r="F539" s="278"/>
      <c r="G539" s="278"/>
      <c r="H539" s="278"/>
      <c r="I539" s="278"/>
      <c r="J539" s="278"/>
      <c r="K539" s="275"/>
      <c r="L539" s="275"/>
      <c r="M539"/>
      <c r="N539"/>
    </row>
    <row r="540" spans="1:14" s="16" customFormat="1" ht="13.5" hidden="1">
      <c r="A540" s="277"/>
      <c r="B540" s="886"/>
      <c r="C540" s="275"/>
      <c r="D540" s="275"/>
      <c r="E540" s="275"/>
      <c r="F540" s="278"/>
      <c r="G540" s="278"/>
      <c r="H540" s="278"/>
      <c r="I540" s="278"/>
      <c r="J540" s="278"/>
      <c r="K540" s="275"/>
      <c r="L540" s="275"/>
      <c r="M540"/>
      <c r="N540"/>
    </row>
    <row r="541" spans="1:14" s="16" customFormat="1" ht="25.5" customHeight="1" hidden="1">
      <c r="A541" s="764"/>
      <c r="B541" s="765"/>
      <c r="C541" s="275"/>
      <c r="D541" s="275"/>
      <c r="E541" s="275"/>
      <c r="F541" s="275"/>
      <c r="G541" s="275"/>
      <c r="H541" s="275"/>
      <c r="I541" s="275"/>
      <c r="J541" s="275"/>
      <c r="K541" s="275"/>
      <c r="L541" s="275"/>
      <c r="M541"/>
      <c r="N541"/>
    </row>
    <row r="542" spans="1:14" s="16" customFormat="1" ht="12.75" hidden="1">
      <c r="A542" s="764"/>
      <c r="B542" s="765"/>
      <c r="C542" s="275"/>
      <c r="D542" s="275"/>
      <c r="E542" s="275"/>
      <c r="F542" s="275"/>
      <c r="G542" s="275"/>
      <c r="H542" s="275"/>
      <c r="I542" s="275"/>
      <c r="J542" s="275"/>
      <c r="K542" s="275"/>
      <c r="L542" s="275"/>
      <c r="M542"/>
      <c r="N542"/>
    </row>
    <row r="543" spans="2:14" s="16" customFormat="1" ht="12.75" hidden="1">
      <c r="B543" s="766"/>
      <c r="C543" s="896"/>
      <c r="D543" s="766"/>
      <c r="E543" s="766"/>
      <c r="F543" s="897"/>
      <c r="G543" s="897"/>
      <c r="H543" s="897"/>
      <c r="K543" s="894"/>
      <c r="L543" s="894"/>
      <c r="M543"/>
      <c r="N543"/>
    </row>
    <row r="544" spans="1:14" s="16" customFormat="1" ht="13.5" customHeight="1" hidden="1">
      <c r="A544" s="1789"/>
      <c r="B544" s="1790"/>
      <c r="C544" s="863"/>
      <c r="D544" s="1791"/>
      <c r="E544" s="1791"/>
      <c r="F544" s="1791"/>
      <c r="G544" s="1791"/>
      <c r="H544" s="1791"/>
      <c r="I544" s="1791"/>
      <c r="J544" s="1791"/>
      <c r="K544" s="647"/>
      <c r="L544" s="647"/>
      <c r="M544"/>
      <c r="N544"/>
    </row>
    <row r="545" spans="1:14" s="16" customFormat="1" ht="12.75" hidden="1">
      <c r="A545" s="1789"/>
      <c r="B545" s="1790"/>
      <c r="C545" s="863"/>
      <c r="D545" s="145"/>
      <c r="E545" s="145"/>
      <c r="F545" s="864"/>
      <c r="G545" s="145"/>
      <c r="H545" s="145"/>
      <c r="I545" s="145"/>
      <c r="J545" s="145"/>
      <c r="K545" s="1791"/>
      <c r="L545" s="1791"/>
      <c r="M545"/>
      <c r="N545"/>
    </row>
    <row r="546" spans="1:14" s="16" customFormat="1" ht="12.75" hidden="1">
      <c r="A546" s="1791"/>
      <c r="B546" s="1791"/>
      <c r="C546" s="863"/>
      <c r="D546" s="865"/>
      <c r="E546" s="865"/>
      <c r="F546" s="865"/>
      <c r="G546" s="865"/>
      <c r="H546" s="865"/>
      <c r="I546" s="865"/>
      <c r="J546" s="865"/>
      <c r="K546" s="865"/>
      <c r="L546" s="865"/>
      <c r="M546"/>
      <c r="N546"/>
    </row>
    <row r="547" spans="1:14" s="16" customFormat="1" ht="12.75" hidden="1">
      <c r="A547" s="277"/>
      <c r="B547" s="138"/>
      <c r="C547" s="275"/>
      <c r="D547" s="275"/>
      <c r="E547" s="275"/>
      <c r="F547" s="278"/>
      <c r="G547" s="278"/>
      <c r="H547" s="278"/>
      <c r="I547" s="278"/>
      <c r="J547" s="278"/>
      <c r="K547" s="275"/>
      <c r="L547" s="275"/>
      <c r="M547"/>
      <c r="N547"/>
    </row>
    <row r="548" spans="1:14" s="16" customFormat="1" ht="12.75" hidden="1">
      <c r="A548" s="277"/>
      <c r="B548" s="138"/>
      <c r="C548" s="275"/>
      <c r="D548" s="275"/>
      <c r="E548" s="275"/>
      <c r="F548" s="278"/>
      <c r="G548" s="278"/>
      <c r="H548" s="278"/>
      <c r="I548" s="278"/>
      <c r="J548" s="278"/>
      <c r="K548" s="275"/>
      <c r="L548" s="275"/>
      <c r="M548"/>
      <c r="N548"/>
    </row>
    <row r="549" spans="1:14" s="16" customFormat="1" ht="12.75" hidden="1">
      <c r="A549" s="277"/>
      <c r="B549" s="138"/>
      <c r="C549" s="275"/>
      <c r="D549" s="275"/>
      <c r="E549" s="275"/>
      <c r="F549" s="278"/>
      <c r="G549" s="278"/>
      <c r="H549" s="278"/>
      <c r="I549" s="278"/>
      <c r="J549" s="278"/>
      <c r="K549" s="275"/>
      <c r="L549" s="275"/>
      <c r="M549"/>
      <c r="N549"/>
    </row>
    <row r="550" spans="1:14" s="16" customFormat="1" ht="12.75" hidden="1">
      <c r="A550" s="277"/>
      <c r="B550" s="138"/>
      <c r="C550" s="275"/>
      <c r="D550" s="275"/>
      <c r="E550" s="275"/>
      <c r="F550" s="278"/>
      <c r="G550" s="278"/>
      <c r="H550" s="278"/>
      <c r="I550" s="278"/>
      <c r="J550" s="278"/>
      <c r="K550" s="275"/>
      <c r="L550" s="275"/>
      <c r="M550"/>
      <c r="N550"/>
    </row>
    <row r="551" spans="1:14" s="16" customFormat="1" ht="12.75" hidden="1">
      <c r="A551" s="277"/>
      <c r="B551" s="138"/>
      <c r="C551" s="275"/>
      <c r="D551" s="275"/>
      <c r="E551" s="275"/>
      <c r="F551" s="278"/>
      <c r="G551" s="278"/>
      <c r="H551" s="278"/>
      <c r="I551" s="278"/>
      <c r="J551" s="278"/>
      <c r="K551" s="275"/>
      <c r="L551" s="275"/>
      <c r="M551"/>
      <c r="N551"/>
    </row>
    <row r="552" spans="1:14" s="16" customFormat="1" ht="12.75" hidden="1">
      <c r="A552" s="277"/>
      <c r="B552" s="138"/>
      <c r="C552" s="275"/>
      <c r="D552" s="275"/>
      <c r="E552" s="275"/>
      <c r="F552" s="278"/>
      <c r="G552" s="278"/>
      <c r="H552" s="278"/>
      <c r="I552" s="278"/>
      <c r="J552" s="278"/>
      <c r="K552" s="275"/>
      <c r="L552" s="275"/>
      <c r="M552"/>
      <c r="N552"/>
    </row>
    <row r="553" spans="1:14" s="16" customFormat="1" ht="12.75" hidden="1">
      <c r="A553" s="277"/>
      <c r="B553" s="138"/>
      <c r="C553" s="275"/>
      <c r="D553" s="275"/>
      <c r="E553" s="275"/>
      <c r="F553" s="278"/>
      <c r="G553" s="278"/>
      <c r="H553" s="278"/>
      <c r="I553" s="278"/>
      <c r="J553" s="278"/>
      <c r="K553" s="275"/>
      <c r="L553" s="275"/>
      <c r="M553"/>
      <c r="N553"/>
    </row>
    <row r="554" spans="1:14" s="16" customFormat="1" ht="12.75" hidden="1">
      <c r="A554" s="274"/>
      <c r="B554" s="962"/>
      <c r="C554" s="275"/>
      <c r="D554" s="275"/>
      <c r="E554" s="275"/>
      <c r="F554" s="276"/>
      <c r="G554" s="276"/>
      <c r="H554" s="276"/>
      <c r="I554" s="276"/>
      <c r="J554" s="276"/>
      <c r="K554" s="275"/>
      <c r="L554" s="276"/>
      <c r="M554"/>
      <c r="N554"/>
    </row>
    <row r="555" spans="1:14" s="16" customFormat="1" ht="12.75" hidden="1">
      <c r="A555" s="277"/>
      <c r="B555" s="138"/>
      <c r="C555" s="275"/>
      <c r="D555" s="275"/>
      <c r="E555" s="275"/>
      <c r="F555" s="278"/>
      <c r="G555" s="278"/>
      <c r="H555" s="278"/>
      <c r="I555" s="278"/>
      <c r="J555" s="278"/>
      <c r="K555" s="275"/>
      <c r="L555" s="275"/>
      <c r="M555"/>
      <c r="N555"/>
    </row>
    <row r="556" spans="1:14" s="16" customFormat="1" ht="12.75" hidden="1">
      <c r="A556" s="277"/>
      <c r="B556" s="138"/>
      <c r="C556" s="275"/>
      <c r="D556" s="275"/>
      <c r="E556" s="275"/>
      <c r="F556" s="278"/>
      <c r="G556" s="278"/>
      <c r="H556" s="278"/>
      <c r="I556" s="278"/>
      <c r="J556" s="278"/>
      <c r="K556" s="275"/>
      <c r="L556" s="275"/>
      <c r="M556"/>
      <c r="N556"/>
    </row>
    <row r="557" spans="1:14" s="16" customFormat="1" ht="12.75" hidden="1">
      <c r="A557" s="277"/>
      <c r="B557" s="138"/>
      <c r="C557" s="275"/>
      <c r="D557" s="275"/>
      <c r="E557" s="275"/>
      <c r="F557" s="278"/>
      <c r="G557" s="278"/>
      <c r="H557" s="278"/>
      <c r="I557" s="278"/>
      <c r="J557" s="278"/>
      <c r="K557" s="275"/>
      <c r="L557" s="275"/>
      <c r="M557"/>
      <c r="N557"/>
    </row>
    <row r="558" spans="1:14" s="16" customFormat="1" ht="12.75" hidden="1">
      <c r="A558" s="277"/>
      <c r="B558" s="138"/>
      <c r="C558" s="275"/>
      <c r="D558" s="275"/>
      <c r="E558" s="275"/>
      <c r="F558" s="278"/>
      <c r="G558" s="278"/>
      <c r="H558" s="278"/>
      <c r="I558" s="278"/>
      <c r="J558" s="278"/>
      <c r="K558" s="275"/>
      <c r="L558" s="275"/>
      <c r="M558"/>
      <c r="N558"/>
    </row>
    <row r="559" spans="1:14" s="16" customFormat="1" ht="12.75" hidden="1">
      <c r="A559" s="274"/>
      <c r="B559" s="962"/>
      <c r="C559" s="275"/>
      <c r="D559" s="275"/>
      <c r="E559" s="275"/>
      <c r="F559" s="276"/>
      <c r="G559" s="276"/>
      <c r="H559" s="276"/>
      <c r="I559" s="276"/>
      <c r="J559" s="276"/>
      <c r="K559" s="275"/>
      <c r="L559" s="276"/>
      <c r="M559"/>
      <c r="N559"/>
    </row>
    <row r="560" spans="1:14" s="16" customFormat="1" ht="12.75" hidden="1">
      <c r="A560" s="274"/>
      <c r="B560" s="138"/>
      <c r="C560" s="275"/>
      <c r="D560" s="275"/>
      <c r="E560" s="275"/>
      <c r="F560" s="276"/>
      <c r="G560" s="276"/>
      <c r="H560" s="276"/>
      <c r="I560" s="276"/>
      <c r="J560" s="276"/>
      <c r="K560" s="275"/>
      <c r="L560" s="276"/>
      <c r="M560"/>
      <c r="N560"/>
    </row>
    <row r="561" spans="1:14" s="16" customFormat="1" ht="12.75" hidden="1">
      <c r="A561" s="274"/>
      <c r="B561" s="963"/>
      <c r="C561" s="275"/>
      <c r="D561" s="275"/>
      <c r="E561" s="275"/>
      <c r="F561" s="276"/>
      <c r="G561" s="276"/>
      <c r="H561" s="276"/>
      <c r="I561" s="276"/>
      <c r="J561" s="276"/>
      <c r="K561" s="275"/>
      <c r="L561" s="276"/>
      <c r="M561"/>
      <c r="N561"/>
    </row>
    <row r="562" spans="1:14" s="16" customFormat="1" ht="12.75" hidden="1">
      <c r="A562" s="274"/>
      <c r="B562" s="963"/>
      <c r="C562" s="275"/>
      <c r="D562" s="275"/>
      <c r="E562" s="275"/>
      <c r="F562" s="276"/>
      <c r="G562" s="276"/>
      <c r="H562" s="276"/>
      <c r="I562" s="276"/>
      <c r="J562" s="276"/>
      <c r="K562" s="275"/>
      <c r="L562" s="276"/>
      <c r="M562"/>
      <c r="N562"/>
    </row>
    <row r="563" spans="1:14" s="16" customFormat="1" ht="12.75" hidden="1">
      <c r="A563" s="274"/>
      <c r="B563" s="963"/>
      <c r="C563" s="275"/>
      <c r="D563" s="275"/>
      <c r="E563" s="275"/>
      <c r="F563" s="276"/>
      <c r="G563" s="276"/>
      <c r="H563" s="276"/>
      <c r="I563" s="276"/>
      <c r="J563" s="276"/>
      <c r="K563" s="275"/>
      <c r="L563" s="276"/>
      <c r="M563"/>
      <c r="N563"/>
    </row>
    <row r="564" spans="1:14" s="16" customFormat="1" ht="12.75" hidden="1">
      <c r="A564" s="274"/>
      <c r="B564" s="963"/>
      <c r="C564" s="275"/>
      <c r="D564" s="275"/>
      <c r="E564" s="275"/>
      <c r="F564" s="276"/>
      <c r="G564" s="276"/>
      <c r="H564" s="276"/>
      <c r="I564" s="276"/>
      <c r="J564" s="276"/>
      <c r="K564" s="275"/>
      <c r="L564" s="276"/>
      <c r="M564"/>
      <c r="N564"/>
    </row>
    <row r="565" spans="1:14" s="16" customFormat="1" ht="12.75" hidden="1">
      <c r="A565" s="277"/>
      <c r="B565" s="138"/>
      <c r="C565" s="275"/>
      <c r="D565" s="275"/>
      <c r="E565" s="275"/>
      <c r="F565" s="278"/>
      <c r="G565" s="278"/>
      <c r="H565" s="278"/>
      <c r="I565" s="278"/>
      <c r="J565" s="278"/>
      <c r="K565" s="275"/>
      <c r="L565" s="275"/>
      <c r="M565"/>
      <c r="N565"/>
    </row>
    <row r="566" spans="1:14" s="16" customFormat="1" ht="12.75" hidden="1">
      <c r="A566" s="764"/>
      <c r="B566" s="765"/>
      <c r="C566" s="275"/>
      <c r="D566" s="275"/>
      <c r="E566" s="275"/>
      <c r="F566" s="275"/>
      <c r="G566" s="275"/>
      <c r="H566" s="275"/>
      <c r="I566" s="275"/>
      <c r="J566" s="275"/>
      <c r="K566" s="275"/>
      <c r="L566" s="275"/>
      <c r="M566"/>
      <c r="N566"/>
    </row>
    <row r="567" spans="1:14" s="16" customFormat="1" ht="12.75" hidden="1">
      <c r="A567" s="961"/>
      <c r="B567" s="138"/>
      <c r="C567" s="647"/>
      <c r="D567" s="647"/>
      <c r="E567" s="647"/>
      <c r="F567" s="138"/>
      <c r="G567" s="138"/>
      <c r="H567" s="138"/>
      <c r="I567" s="138"/>
      <c r="J567" s="138"/>
      <c r="K567" s="647"/>
      <c r="L567" s="647"/>
      <c r="M567"/>
      <c r="N567"/>
    </row>
    <row r="568" spans="1:14" s="16" customFormat="1" ht="12.75" hidden="1">
      <c r="A568" s="277"/>
      <c r="B568" s="138"/>
      <c r="C568" s="647"/>
      <c r="D568" s="647"/>
      <c r="E568" s="647"/>
      <c r="F568" s="138"/>
      <c r="G568" s="138"/>
      <c r="H568" s="138"/>
      <c r="I568" s="138"/>
      <c r="J568" s="138"/>
      <c r="K568" s="647"/>
      <c r="L568" s="647"/>
      <c r="M568"/>
      <c r="N568"/>
    </row>
    <row r="569" spans="1:14" s="16" customFormat="1" ht="12.75" hidden="1">
      <c r="A569" s="277"/>
      <c r="B569" s="138"/>
      <c r="C569" s="647"/>
      <c r="D569" s="647"/>
      <c r="E569" s="647"/>
      <c r="F569" s="138"/>
      <c r="G569" s="138"/>
      <c r="H569" s="138"/>
      <c r="I569" s="138"/>
      <c r="J569" s="138"/>
      <c r="K569" s="647"/>
      <c r="L569" s="647"/>
      <c r="M569"/>
      <c r="N569"/>
    </row>
    <row r="570" spans="1:14" s="16" customFormat="1" ht="12.75" hidden="1">
      <c r="A570" s="277"/>
      <c r="B570" s="138"/>
      <c r="C570" s="647"/>
      <c r="D570" s="647"/>
      <c r="E570" s="647"/>
      <c r="F570" s="138"/>
      <c r="G570" s="138"/>
      <c r="H570" s="138"/>
      <c r="I570" s="138"/>
      <c r="J570" s="138"/>
      <c r="K570" s="647"/>
      <c r="L570" s="647"/>
      <c r="M570"/>
      <c r="N570"/>
    </row>
    <row r="571" spans="1:14" s="16" customFormat="1" ht="12.75" hidden="1">
      <c r="A571" s="277"/>
      <c r="B571" s="138"/>
      <c r="C571" s="647"/>
      <c r="D571" s="647"/>
      <c r="E571" s="647"/>
      <c r="F571" s="138"/>
      <c r="G571" s="138"/>
      <c r="H571" s="138"/>
      <c r="I571" s="138"/>
      <c r="J571" s="138"/>
      <c r="K571" s="647"/>
      <c r="L571" s="647"/>
      <c r="M571"/>
      <c r="N571"/>
    </row>
    <row r="572" spans="1:14" s="16" customFormat="1" ht="12.75" hidden="1">
      <c r="A572" s="277"/>
      <c r="B572" s="138"/>
      <c r="C572" s="647"/>
      <c r="D572" s="647"/>
      <c r="E572" s="647"/>
      <c r="F572" s="138"/>
      <c r="G572" s="138"/>
      <c r="H572" s="138"/>
      <c r="I572" s="138"/>
      <c r="J572" s="138"/>
      <c r="K572" s="647"/>
      <c r="L572" s="647"/>
      <c r="M572"/>
      <c r="N572"/>
    </row>
    <row r="573" spans="1:14" s="16" customFormat="1" ht="12.75" hidden="1">
      <c r="A573" s="277"/>
      <c r="B573" s="138"/>
      <c r="C573" s="647"/>
      <c r="D573" s="647"/>
      <c r="E573" s="647"/>
      <c r="F573" s="138"/>
      <c r="G573" s="138"/>
      <c r="H573" s="138"/>
      <c r="I573" s="138"/>
      <c r="J573" s="138"/>
      <c r="K573" s="647"/>
      <c r="L573" s="647"/>
      <c r="M573"/>
      <c r="N573"/>
    </row>
    <row r="574" spans="1:14" s="16" customFormat="1" ht="12.75" hidden="1">
      <c r="A574" s="277"/>
      <c r="B574" s="138"/>
      <c r="C574" s="647"/>
      <c r="D574" s="647"/>
      <c r="E574" s="647"/>
      <c r="F574" s="138"/>
      <c r="G574" s="138"/>
      <c r="H574" s="138"/>
      <c r="I574" s="138"/>
      <c r="J574" s="138"/>
      <c r="K574" s="647"/>
      <c r="L574" s="647"/>
      <c r="M574"/>
      <c r="N574"/>
    </row>
    <row r="575" spans="1:14" s="16" customFormat="1" ht="12.75" hidden="1">
      <c r="A575" s="277"/>
      <c r="B575" s="138"/>
      <c r="C575" s="647"/>
      <c r="D575" s="647"/>
      <c r="E575" s="647"/>
      <c r="F575" s="138"/>
      <c r="G575" s="138"/>
      <c r="H575" s="138"/>
      <c r="I575" s="138"/>
      <c r="J575" s="138"/>
      <c r="K575" s="647"/>
      <c r="L575" s="647"/>
      <c r="M575"/>
      <c r="N575"/>
    </row>
    <row r="576" spans="1:14" s="16" customFormat="1" ht="12.75" hidden="1">
      <c r="A576" s="277"/>
      <c r="B576" s="138"/>
      <c r="C576" s="647"/>
      <c r="D576" s="647"/>
      <c r="E576" s="647"/>
      <c r="F576" s="138"/>
      <c r="G576" s="138"/>
      <c r="H576" s="138"/>
      <c r="I576" s="138"/>
      <c r="J576" s="138"/>
      <c r="K576" s="647"/>
      <c r="L576" s="647"/>
      <c r="M576"/>
      <c r="N576"/>
    </row>
    <row r="577" spans="1:14" s="16" customFormat="1" ht="12.75" hidden="1">
      <c r="A577" s="277"/>
      <c r="B577" s="138"/>
      <c r="C577" s="647"/>
      <c r="D577" s="647"/>
      <c r="E577" s="647"/>
      <c r="F577" s="138"/>
      <c r="G577" s="138"/>
      <c r="H577" s="138"/>
      <c r="I577" s="138"/>
      <c r="J577" s="138"/>
      <c r="K577" s="647"/>
      <c r="L577" s="647"/>
      <c r="M577"/>
      <c r="N577"/>
    </row>
    <row r="578" spans="1:14" s="16" customFormat="1" ht="12.75" hidden="1">
      <c r="A578" s="277"/>
      <c r="B578" s="138"/>
      <c r="C578" s="647"/>
      <c r="D578" s="647"/>
      <c r="E578" s="647"/>
      <c r="F578" s="138"/>
      <c r="G578" s="138"/>
      <c r="H578" s="138"/>
      <c r="I578" s="138"/>
      <c r="J578" s="138"/>
      <c r="K578" s="647"/>
      <c r="L578" s="647"/>
      <c r="M578"/>
      <c r="N578"/>
    </row>
    <row r="579" spans="1:14" s="16" customFormat="1" ht="12.75" hidden="1">
      <c r="A579" s="277"/>
      <c r="B579" s="138"/>
      <c r="C579" s="647"/>
      <c r="D579" s="647"/>
      <c r="E579" s="647"/>
      <c r="F579" s="138"/>
      <c r="G579" s="138"/>
      <c r="H579" s="138"/>
      <c r="I579" s="138"/>
      <c r="J579" s="138"/>
      <c r="K579" s="647"/>
      <c r="L579" s="647"/>
      <c r="M579"/>
      <c r="N579"/>
    </row>
    <row r="580" spans="1:14" s="16" customFormat="1" ht="12.75" hidden="1">
      <c r="A580" s="277"/>
      <c r="B580" s="138"/>
      <c r="C580" s="647"/>
      <c r="D580" s="647"/>
      <c r="E580" s="647"/>
      <c r="F580" s="138"/>
      <c r="G580" s="138"/>
      <c r="H580" s="138"/>
      <c r="I580" s="138"/>
      <c r="J580" s="138"/>
      <c r="K580" s="647"/>
      <c r="L580" s="647"/>
      <c r="M580"/>
      <c r="N580"/>
    </row>
    <row r="581" spans="1:14" s="16" customFormat="1" ht="12.75" hidden="1">
      <c r="A581" s="277"/>
      <c r="B581" s="138"/>
      <c r="C581" s="647"/>
      <c r="D581" s="647"/>
      <c r="E581" s="647"/>
      <c r="F581" s="138"/>
      <c r="G581" s="138"/>
      <c r="H581" s="138"/>
      <c r="I581" s="138"/>
      <c r="J581" s="138"/>
      <c r="K581" s="647"/>
      <c r="L581" s="647"/>
      <c r="M581"/>
      <c r="N581"/>
    </row>
    <row r="582" spans="1:14" s="16" customFormat="1" ht="12.75" hidden="1">
      <c r="A582" s="277"/>
      <c r="B582" s="138"/>
      <c r="C582" s="647"/>
      <c r="D582" s="647"/>
      <c r="E582" s="647"/>
      <c r="F582" s="138"/>
      <c r="G582" s="138"/>
      <c r="H582" s="138"/>
      <c r="I582" s="138"/>
      <c r="J582" s="138"/>
      <c r="K582" s="136"/>
      <c r="L582" s="348"/>
      <c r="M582"/>
      <c r="N582"/>
    </row>
    <row r="583" spans="1:14" s="16" customFormat="1" ht="12.75" hidden="1">
      <c r="A583"/>
      <c r="B583"/>
      <c r="C583" s="646"/>
      <c r="D583" s="136"/>
      <c r="E583" s="136"/>
      <c r="F583"/>
      <c r="G583"/>
      <c r="H583"/>
      <c r="I583"/>
      <c r="J583"/>
      <c r="K583" s="139"/>
      <c r="L583" s="139"/>
      <c r="M583"/>
      <c r="N583"/>
    </row>
    <row r="584" spans="1:14" s="16" customFormat="1" ht="12.75" hidden="1">
      <c r="A584"/>
      <c r="B584"/>
      <c r="C584" s="646"/>
      <c r="D584" s="136"/>
      <c r="E584" s="136"/>
      <c r="F584"/>
      <c r="G584"/>
      <c r="H584"/>
      <c r="I584"/>
      <c r="J584"/>
      <c r="K584" s="136"/>
      <c r="L584" s="136"/>
      <c r="M584"/>
      <c r="N584"/>
    </row>
    <row r="585" spans="1:14" s="16" customFormat="1" ht="12.75" hidden="1">
      <c r="A585"/>
      <c r="B585"/>
      <c r="C585" s="646"/>
      <c r="D585" s="136"/>
      <c r="E585" s="136"/>
      <c r="F585"/>
      <c r="G585"/>
      <c r="H585"/>
      <c r="I585"/>
      <c r="J585"/>
      <c r="K585" s="136"/>
      <c r="L585" s="136"/>
      <c r="M585"/>
      <c r="N585"/>
    </row>
    <row r="586" spans="1:14" s="16" customFormat="1" ht="12.75" hidden="1">
      <c r="A586"/>
      <c r="B586"/>
      <c r="C586" s="646"/>
      <c r="D586" s="136"/>
      <c r="E586" s="136"/>
      <c r="F586"/>
      <c r="G586"/>
      <c r="H586"/>
      <c r="I586"/>
      <c r="J586"/>
      <c r="K586" s="136"/>
      <c r="L586" s="136"/>
      <c r="M586"/>
      <c r="N586"/>
    </row>
    <row r="587" spans="1:14" s="16" customFormat="1" ht="12.75" hidden="1">
      <c r="A587"/>
      <c r="B587"/>
      <c r="C587" s="646"/>
      <c r="D587" s="136"/>
      <c r="E587" s="136"/>
      <c r="F587"/>
      <c r="G587"/>
      <c r="H587"/>
      <c r="I587"/>
      <c r="J587"/>
      <c r="K587" s="136"/>
      <c r="L587" s="136"/>
      <c r="M587"/>
      <c r="N587"/>
    </row>
    <row r="588" spans="2:14" s="16" customFormat="1" ht="12.75" hidden="1">
      <c r="B588" s="1785"/>
      <c r="C588" s="1785"/>
      <c r="D588" s="1785"/>
      <c r="E588" s="1785"/>
      <c r="F588" s="1785"/>
      <c r="G588" s="1785"/>
      <c r="H588" s="1785"/>
      <c r="K588" s="894"/>
      <c r="L588" s="894"/>
      <c r="M588"/>
      <c r="N588"/>
    </row>
    <row r="589" spans="2:14" s="16" customFormat="1" ht="12.75" hidden="1">
      <c r="B589" s="766"/>
      <c r="C589" s="896"/>
      <c r="D589" s="766"/>
      <c r="E589" s="766"/>
      <c r="F589" s="897"/>
      <c r="G589" s="897"/>
      <c r="H589" s="897"/>
      <c r="K589" s="894"/>
      <c r="L589" s="894"/>
      <c r="M589"/>
      <c r="N589"/>
    </row>
    <row r="590" spans="2:14" s="16" customFormat="1" ht="12.75" hidden="1">
      <c r="B590" s="766"/>
      <c r="C590" s="896"/>
      <c r="D590" s="766"/>
      <c r="E590" s="766"/>
      <c r="F590" s="897"/>
      <c r="G590" s="897"/>
      <c r="H590" s="897"/>
      <c r="K590" s="894"/>
      <c r="L590" s="894"/>
      <c r="M590"/>
      <c r="N590"/>
    </row>
    <row r="591" spans="2:14" s="16" customFormat="1" ht="11.25" customHeight="1" hidden="1">
      <c r="B591" s="766"/>
      <c r="C591" s="896"/>
      <c r="D591" s="766"/>
      <c r="E591" s="766"/>
      <c r="F591" s="897"/>
      <c r="G591" s="897"/>
      <c r="H591" s="897"/>
      <c r="K591" s="894"/>
      <c r="L591" s="894"/>
      <c r="M591"/>
      <c r="N591"/>
    </row>
    <row r="592" spans="1:14" s="16" customFormat="1" ht="13.5" customHeight="1" hidden="1">
      <c r="A592" s="1789"/>
      <c r="B592" s="1790"/>
      <c r="C592" s="863"/>
      <c r="D592" s="1791"/>
      <c r="E592" s="1791"/>
      <c r="F592" s="1791"/>
      <c r="G592" s="1791"/>
      <c r="H592" s="1791"/>
      <c r="I592" s="1791"/>
      <c r="J592" s="1791"/>
      <c r="K592" s="647"/>
      <c r="L592" s="647"/>
      <c r="M592"/>
      <c r="N592"/>
    </row>
    <row r="593" spans="1:14" s="16" customFormat="1" ht="12.75" hidden="1">
      <c r="A593" s="1789"/>
      <c r="B593" s="1790"/>
      <c r="C593" s="863"/>
      <c r="D593" s="145"/>
      <c r="E593" s="145"/>
      <c r="F593" s="864"/>
      <c r="G593" s="145"/>
      <c r="H593" s="145"/>
      <c r="I593" s="145"/>
      <c r="J593" s="145"/>
      <c r="K593" s="1791"/>
      <c r="L593" s="1791"/>
      <c r="M593"/>
      <c r="N593"/>
    </row>
    <row r="594" spans="1:14" s="16" customFormat="1" ht="24.75" customHeight="1" hidden="1">
      <c r="A594" s="1796"/>
      <c r="B594" s="1796"/>
      <c r="C594" s="863"/>
      <c r="D594" s="865"/>
      <c r="E594" s="865"/>
      <c r="F594" s="865"/>
      <c r="G594" s="865"/>
      <c r="H594" s="865"/>
      <c r="I594" s="865"/>
      <c r="J594" s="865"/>
      <c r="K594" s="865"/>
      <c r="L594" s="865"/>
      <c r="M594"/>
      <c r="N594"/>
    </row>
    <row r="595" spans="1:14" s="16" customFormat="1" ht="12.75" hidden="1">
      <c r="A595" s="863"/>
      <c r="B595" s="863"/>
      <c r="C595" s="863"/>
      <c r="D595" s="865"/>
      <c r="E595" s="865"/>
      <c r="F595" s="865"/>
      <c r="G595" s="865"/>
      <c r="H595" s="865"/>
      <c r="I595" s="865"/>
      <c r="J595" s="865"/>
      <c r="K595" s="865"/>
      <c r="L595" s="865"/>
      <c r="M595"/>
      <c r="N595"/>
    </row>
    <row r="596" spans="1:14" s="16" customFormat="1" ht="13.5" hidden="1">
      <c r="A596" s="277"/>
      <c r="B596" s="882"/>
      <c r="C596" s="275"/>
      <c r="D596" s="275"/>
      <c r="E596" s="275"/>
      <c r="F596" s="278"/>
      <c r="G596" s="278"/>
      <c r="H596" s="278"/>
      <c r="I596" s="278"/>
      <c r="J596" s="278"/>
      <c r="K596" s="275"/>
      <c r="L596" s="275"/>
      <c r="M596"/>
      <c r="N596"/>
    </row>
    <row r="597" spans="1:14" s="16" customFormat="1" ht="12.75" hidden="1">
      <c r="A597" s="277"/>
      <c r="B597" s="138"/>
      <c r="C597" s="275"/>
      <c r="D597" s="275"/>
      <c r="E597" s="275"/>
      <c r="F597" s="278"/>
      <c r="G597" s="278"/>
      <c r="H597" s="278"/>
      <c r="I597" s="278"/>
      <c r="J597" s="278"/>
      <c r="K597" s="275"/>
      <c r="L597" s="275"/>
      <c r="M597"/>
      <c r="N597"/>
    </row>
    <row r="598" spans="1:14" s="16" customFormat="1" ht="12.75" hidden="1">
      <c r="A598" s="277"/>
      <c r="B598" s="138"/>
      <c r="C598" s="275"/>
      <c r="D598" s="275"/>
      <c r="E598" s="275"/>
      <c r="F598" s="278"/>
      <c r="G598" s="278"/>
      <c r="H598" s="278"/>
      <c r="I598" s="278"/>
      <c r="J598" s="278"/>
      <c r="K598" s="275"/>
      <c r="L598" s="275"/>
      <c r="M598"/>
      <c r="N598"/>
    </row>
    <row r="599" spans="1:14" s="16" customFormat="1" ht="12.75" hidden="1">
      <c r="A599" s="277"/>
      <c r="B599" s="138"/>
      <c r="C599" s="275"/>
      <c r="D599" s="275"/>
      <c r="E599" s="275"/>
      <c r="F599" s="278"/>
      <c r="G599" s="278"/>
      <c r="H599" s="278"/>
      <c r="I599" s="278"/>
      <c r="J599" s="278"/>
      <c r="K599" s="275"/>
      <c r="L599" s="275"/>
      <c r="M599"/>
      <c r="N599"/>
    </row>
    <row r="600" spans="1:14" s="16" customFormat="1" ht="12.75" hidden="1">
      <c r="A600" s="277"/>
      <c r="B600" s="138"/>
      <c r="C600" s="275"/>
      <c r="D600" s="275"/>
      <c r="E600" s="275"/>
      <c r="F600" s="278"/>
      <c r="G600" s="278"/>
      <c r="H600" s="278"/>
      <c r="I600" s="278"/>
      <c r="J600" s="278"/>
      <c r="K600" s="275"/>
      <c r="L600" s="275"/>
      <c r="M600"/>
      <c r="N600"/>
    </row>
    <row r="601" spans="1:14" s="16" customFormat="1" ht="12.75" hidden="1">
      <c r="A601" s="277"/>
      <c r="B601" s="962"/>
      <c r="C601" s="275"/>
      <c r="D601" s="275"/>
      <c r="E601" s="275"/>
      <c r="F601" s="275"/>
      <c r="G601" s="275"/>
      <c r="H601" s="275"/>
      <c r="I601" s="275"/>
      <c r="J601" s="275"/>
      <c r="K601" s="275"/>
      <c r="L601" s="275"/>
      <c r="M601"/>
      <c r="N601"/>
    </row>
    <row r="602" spans="1:14" s="16" customFormat="1" ht="13.5" hidden="1">
      <c r="A602" s="277"/>
      <c r="B602" s="882"/>
      <c r="C602" s="275"/>
      <c r="D602" s="275"/>
      <c r="E602" s="275"/>
      <c r="F602" s="278"/>
      <c r="G602" s="278"/>
      <c r="H602" s="278"/>
      <c r="I602" s="278"/>
      <c r="J602" s="278"/>
      <c r="K602" s="275"/>
      <c r="L602" s="275"/>
      <c r="M602"/>
      <c r="N602"/>
    </row>
    <row r="603" spans="1:14" s="16" customFormat="1" ht="13.5" hidden="1">
      <c r="A603" s="277"/>
      <c r="B603" s="882"/>
      <c r="C603" s="275"/>
      <c r="D603" s="275"/>
      <c r="E603" s="275"/>
      <c r="F603" s="278"/>
      <c r="G603" s="278"/>
      <c r="H603" s="278"/>
      <c r="I603" s="278"/>
      <c r="J603" s="278"/>
      <c r="K603" s="275"/>
      <c r="L603" s="275"/>
      <c r="M603"/>
      <c r="N603"/>
    </row>
    <row r="604" spans="1:14" s="16" customFormat="1" ht="13.5" hidden="1">
      <c r="A604" s="277"/>
      <c r="B604" s="882"/>
      <c r="C604" s="275"/>
      <c r="D604" s="275"/>
      <c r="E604" s="275"/>
      <c r="F604" s="278"/>
      <c r="G604" s="278"/>
      <c r="H604" s="278"/>
      <c r="I604" s="278"/>
      <c r="J604" s="278"/>
      <c r="K604" s="275"/>
      <c r="L604" s="275"/>
      <c r="M604"/>
      <c r="N604"/>
    </row>
    <row r="605" spans="1:14" s="16" customFormat="1" ht="13.5" hidden="1">
      <c r="A605" s="277"/>
      <c r="B605" s="882"/>
      <c r="C605" s="275"/>
      <c r="D605" s="275"/>
      <c r="E605" s="275"/>
      <c r="F605" s="278"/>
      <c r="G605" s="278"/>
      <c r="H605" s="278"/>
      <c r="I605" s="278"/>
      <c r="J605" s="278"/>
      <c r="K605" s="275"/>
      <c r="L605" s="275"/>
      <c r="M605"/>
      <c r="N605"/>
    </row>
    <row r="606" spans="1:14" s="16" customFormat="1" ht="13.5" hidden="1">
      <c r="A606" s="277"/>
      <c r="B606" s="965"/>
      <c r="C606" s="275"/>
      <c r="D606" s="275"/>
      <c r="E606" s="275"/>
      <c r="F606" s="278"/>
      <c r="G606" s="278"/>
      <c r="H606" s="278"/>
      <c r="I606" s="278"/>
      <c r="J606" s="278"/>
      <c r="K606" s="275"/>
      <c r="L606" s="275"/>
      <c r="M606"/>
      <c r="N606"/>
    </row>
    <row r="607" spans="1:14" s="16" customFormat="1" ht="13.5" hidden="1">
      <c r="A607" s="277"/>
      <c r="B607" s="899"/>
      <c r="C607" s="275"/>
      <c r="D607" s="275"/>
      <c r="E607" s="275"/>
      <c r="F607" s="278"/>
      <c r="G607" s="278"/>
      <c r="H607" s="278"/>
      <c r="I607" s="278"/>
      <c r="J607" s="278"/>
      <c r="K607" s="275"/>
      <c r="L607" s="275"/>
      <c r="M607"/>
      <c r="N607"/>
    </row>
    <row r="608" spans="1:14" s="16" customFormat="1" ht="12.75" hidden="1">
      <c r="A608" s="764"/>
      <c r="B608" s="765"/>
      <c r="C608" s="275"/>
      <c r="D608" s="275"/>
      <c r="E608" s="275"/>
      <c r="F608" s="275"/>
      <c r="G608" s="275"/>
      <c r="H608" s="275"/>
      <c r="I608" s="275"/>
      <c r="J608" s="275"/>
      <c r="K608" s="275"/>
      <c r="L608" s="275"/>
      <c r="M608"/>
      <c r="N608"/>
    </row>
    <row r="609" spans="1:14" s="16" customFormat="1" ht="12.75" hidden="1">
      <c r="A609" s="764"/>
      <c r="B609" s="765"/>
      <c r="C609" s="275"/>
      <c r="D609" s="275"/>
      <c r="E609" s="275"/>
      <c r="F609" s="275"/>
      <c r="G609" s="275"/>
      <c r="H609" s="275"/>
      <c r="I609" s="275"/>
      <c r="J609" s="275"/>
      <c r="K609" s="275"/>
      <c r="L609" s="275"/>
      <c r="M609"/>
      <c r="N609"/>
    </row>
    <row r="610" spans="2:14" s="16" customFormat="1" ht="12.75" hidden="1">
      <c r="B610" s="766"/>
      <c r="C610" s="896"/>
      <c r="D610" s="766"/>
      <c r="E610" s="766"/>
      <c r="F610" s="897"/>
      <c r="G610" s="897"/>
      <c r="H610" s="897"/>
      <c r="K610" s="894"/>
      <c r="L610" s="894"/>
      <c r="M610"/>
      <c r="N610"/>
    </row>
    <row r="611" spans="1:14" s="16" customFormat="1" ht="13.5" customHeight="1" hidden="1">
      <c r="A611" s="1789"/>
      <c r="B611" s="1790"/>
      <c r="C611" s="863"/>
      <c r="D611" s="1791"/>
      <c r="E611" s="1791"/>
      <c r="F611" s="1791"/>
      <c r="G611" s="1791"/>
      <c r="H611" s="1791"/>
      <c r="I611" s="1791"/>
      <c r="J611" s="1791"/>
      <c r="K611" s="647"/>
      <c r="L611" s="647"/>
      <c r="M611"/>
      <c r="N611"/>
    </row>
    <row r="612" spans="1:14" s="16" customFormat="1" ht="12.75" hidden="1">
      <c r="A612" s="1789"/>
      <c r="B612" s="1790"/>
      <c r="C612" s="863"/>
      <c r="D612" s="145"/>
      <c r="E612" s="145"/>
      <c r="F612" s="864"/>
      <c r="G612" s="145"/>
      <c r="H612" s="145"/>
      <c r="I612" s="145"/>
      <c r="J612" s="145"/>
      <c r="K612" s="1791"/>
      <c r="L612" s="1791"/>
      <c r="M612"/>
      <c r="N612"/>
    </row>
    <row r="613" spans="1:14" s="16" customFormat="1" ht="26.25" customHeight="1" hidden="1">
      <c r="A613" s="1796"/>
      <c r="B613" s="1796"/>
      <c r="C613" s="863"/>
      <c r="D613" s="865"/>
      <c r="E613" s="865"/>
      <c r="F613" s="865"/>
      <c r="G613" s="865"/>
      <c r="H613" s="865"/>
      <c r="I613" s="865"/>
      <c r="J613" s="865"/>
      <c r="K613" s="865"/>
      <c r="L613" s="865"/>
      <c r="M613"/>
      <c r="N613"/>
    </row>
    <row r="614" spans="1:14" s="16" customFormat="1" ht="12.75" hidden="1">
      <c r="A614" s="277"/>
      <c r="B614" s="138"/>
      <c r="C614" s="275"/>
      <c r="D614" s="275"/>
      <c r="E614" s="275"/>
      <c r="F614" s="278"/>
      <c r="G614" s="278"/>
      <c r="H614" s="278"/>
      <c r="I614" s="278"/>
      <c r="J614" s="278"/>
      <c r="K614" s="275"/>
      <c r="L614" s="275"/>
      <c r="M614"/>
      <c r="N614"/>
    </row>
    <row r="615" spans="1:14" s="16" customFormat="1" ht="12.75" hidden="1">
      <c r="A615" s="277"/>
      <c r="B615" s="138"/>
      <c r="C615" s="275"/>
      <c r="D615" s="275"/>
      <c r="E615" s="275"/>
      <c r="F615" s="278"/>
      <c r="G615" s="278"/>
      <c r="H615" s="278"/>
      <c r="I615" s="278"/>
      <c r="J615" s="278"/>
      <c r="K615" s="275"/>
      <c r="L615" s="275"/>
      <c r="M615"/>
      <c r="N615"/>
    </row>
    <row r="616" spans="1:14" s="16" customFormat="1" ht="12.75" hidden="1">
      <c r="A616" s="277"/>
      <c r="B616" s="138"/>
      <c r="C616" s="275"/>
      <c r="D616" s="275"/>
      <c r="E616" s="275"/>
      <c r="F616" s="278"/>
      <c r="G616" s="278"/>
      <c r="H616" s="278"/>
      <c r="I616" s="278"/>
      <c r="J616" s="278"/>
      <c r="K616" s="275"/>
      <c r="L616" s="275"/>
      <c r="M616"/>
      <c r="N616"/>
    </row>
    <row r="617" spans="1:14" s="16" customFormat="1" ht="12.75" hidden="1">
      <c r="A617" s="277"/>
      <c r="B617" s="138"/>
      <c r="C617" s="275"/>
      <c r="D617" s="275"/>
      <c r="E617" s="275"/>
      <c r="F617" s="278"/>
      <c r="G617" s="278"/>
      <c r="H617" s="278"/>
      <c r="I617" s="278"/>
      <c r="J617" s="278"/>
      <c r="K617" s="275"/>
      <c r="L617" s="275"/>
      <c r="M617"/>
      <c r="N617"/>
    </row>
    <row r="618" spans="1:14" s="16" customFormat="1" ht="12.75" hidden="1">
      <c r="A618" s="277"/>
      <c r="B618" s="138"/>
      <c r="C618" s="275"/>
      <c r="D618" s="275"/>
      <c r="E618" s="275"/>
      <c r="F618" s="278"/>
      <c r="G618" s="278"/>
      <c r="H618" s="278"/>
      <c r="I618" s="278"/>
      <c r="J618" s="278"/>
      <c r="K618" s="275"/>
      <c r="L618" s="275"/>
      <c r="M618"/>
      <c r="N618"/>
    </row>
    <row r="619" spans="1:14" s="16" customFormat="1" ht="12.75" hidden="1">
      <c r="A619" s="277"/>
      <c r="B619" s="138"/>
      <c r="C619" s="275"/>
      <c r="D619" s="275"/>
      <c r="E619" s="275"/>
      <c r="F619" s="278"/>
      <c r="G619" s="278"/>
      <c r="H619" s="278"/>
      <c r="I619" s="278"/>
      <c r="J619" s="278"/>
      <c r="K619" s="275"/>
      <c r="L619" s="275"/>
      <c r="M619"/>
      <c r="N619"/>
    </row>
    <row r="620" spans="1:14" s="16" customFormat="1" ht="12.75" hidden="1">
      <c r="A620" s="277"/>
      <c r="B620" s="138"/>
      <c r="C620" s="275"/>
      <c r="D620" s="275"/>
      <c r="E620" s="275"/>
      <c r="F620" s="278"/>
      <c r="G620" s="278"/>
      <c r="H620" s="278"/>
      <c r="I620" s="278"/>
      <c r="J620" s="278"/>
      <c r="K620" s="275"/>
      <c r="L620" s="275"/>
      <c r="M620"/>
      <c r="N620"/>
    </row>
    <row r="621" spans="1:14" s="16" customFormat="1" ht="12.75" hidden="1">
      <c r="A621" s="274"/>
      <c r="B621" s="962"/>
      <c r="C621" s="275"/>
      <c r="D621" s="275"/>
      <c r="E621" s="275"/>
      <c r="F621" s="276"/>
      <c r="G621" s="276"/>
      <c r="H621" s="276"/>
      <c r="I621" s="276"/>
      <c r="J621" s="276"/>
      <c r="K621" s="275"/>
      <c r="L621" s="276"/>
      <c r="M621"/>
      <c r="N621"/>
    </row>
    <row r="622" spans="1:14" s="16" customFormat="1" ht="12.75" hidden="1">
      <c r="A622" s="277"/>
      <c r="B622" s="138"/>
      <c r="C622" s="275"/>
      <c r="D622" s="275"/>
      <c r="E622" s="275"/>
      <c r="F622" s="278"/>
      <c r="G622" s="278"/>
      <c r="H622" s="278"/>
      <c r="I622" s="278"/>
      <c r="J622" s="278"/>
      <c r="K622" s="275"/>
      <c r="L622" s="275"/>
      <c r="M622"/>
      <c r="N622"/>
    </row>
    <row r="623" spans="1:14" s="16" customFormat="1" ht="12.75" hidden="1">
      <c r="A623" s="277"/>
      <c r="B623" s="138"/>
      <c r="C623" s="275"/>
      <c r="D623" s="275"/>
      <c r="E623" s="275"/>
      <c r="F623" s="278"/>
      <c r="G623" s="278"/>
      <c r="H623" s="278"/>
      <c r="I623" s="278"/>
      <c r="J623" s="278"/>
      <c r="K623" s="275"/>
      <c r="L623" s="275"/>
      <c r="M623"/>
      <c r="N623"/>
    </row>
    <row r="624" spans="1:14" s="16" customFormat="1" ht="12.75" hidden="1">
      <c r="A624" s="277"/>
      <c r="B624" s="138"/>
      <c r="C624" s="275"/>
      <c r="D624" s="275"/>
      <c r="E624" s="275"/>
      <c r="F624" s="278"/>
      <c r="G624" s="278"/>
      <c r="H624" s="278"/>
      <c r="I624" s="278"/>
      <c r="J624" s="278"/>
      <c r="K624" s="275"/>
      <c r="L624" s="275"/>
      <c r="M624"/>
      <c r="N624"/>
    </row>
    <row r="625" spans="1:14" s="16" customFormat="1" ht="12.75" hidden="1">
      <c r="A625" s="277"/>
      <c r="B625" s="138"/>
      <c r="C625" s="275"/>
      <c r="D625" s="275"/>
      <c r="E625" s="275"/>
      <c r="F625" s="278"/>
      <c r="G625" s="278"/>
      <c r="H625" s="278"/>
      <c r="I625" s="278"/>
      <c r="J625" s="278"/>
      <c r="K625" s="275"/>
      <c r="L625" s="275"/>
      <c r="M625"/>
      <c r="N625"/>
    </row>
    <row r="626" spans="1:14" s="16" customFormat="1" ht="12.75" hidden="1">
      <c r="A626" s="274"/>
      <c r="B626" s="962"/>
      <c r="C626" s="275"/>
      <c r="D626" s="275"/>
      <c r="E626" s="275"/>
      <c r="F626" s="276"/>
      <c r="G626" s="276"/>
      <c r="H626" s="276"/>
      <c r="I626" s="276"/>
      <c r="J626" s="276"/>
      <c r="K626" s="275"/>
      <c r="L626" s="276"/>
      <c r="M626"/>
      <c r="N626"/>
    </row>
    <row r="627" spans="1:14" s="16" customFormat="1" ht="12.75" hidden="1">
      <c r="A627" s="274"/>
      <c r="B627" s="138"/>
      <c r="C627" s="275"/>
      <c r="D627" s="275"/>
      <c r="E627" s="275"/>
      <c r="F627" s="276"/>
      <c r="G627" s="276"/>
      <c r="H627" s="276"/>
      <c r="I627" s="276"/>
      <c r="J627" s="276"/>
      <c r="K627" s="275"/>
      <c r="L627" s="276"/>
      <c r="M627"/>
      <c r="N627"/>
    </row>
    <row r="628" spans="1:14" s="16" customFormat="1" ht="12.75" hidden="1">
      <c r="A628" s="274"/>
      <c r="B628" s="963"/>
      <c r="C628" s="275"/>
      <c r="D628" s="275"/>
      <c r="E628" s="275"/>
      <c r="F628" s="276"/>
      <c r="G628" s="276"/>
      <c r="H628" s="276"/>
      <c r="I628" s="276"/>
      <c r="J628" s="276"/>
      <c r="K628" s="275"/>
      <c r="L628" s="276"/>
      <c r="M628"/>
      <c r="N628"/>
    </row>
    <row r="629" spans="1:14" s="16" customFormat="1" ht="12.75" hidden="1">
      <c r="A629" s="274"/>
      <c r="B629" s="963"/>
      <c r="C629" s="275"/>
      <c r="D629" s="275"/>
      <c r="E629" s="275"/>
      <c r="F629" s="276"/>
      <c r="G629" s="276"/>
      <c r="H629" s="276"/>
      <c r="I629" s="276"/>
      <c r="J629" s="276"/>
      <c r="K629" s="275"/>
      <c r="L629" s="276"/>
      <c r="M629"/>
      <c r="N629"/>
    </row>
    <row r="630" spans="1:14" s="16" customFormat="1" ht="12.75" hidden="1">
      <c r="A630" s="274"/>
      <c r="B630" s="963"/>
      <c r="C630" s="275"/>
      <c r="D630" s="275"/>
      <c r="E630" s="275"/>
      <c r="F630" s="276"/>
      <c r="G630" s="276"/>
      <c r="H630" s="276"/>
      <c r="I630" s="276"/>
      <c r="J630" s="276"/>
      <c r="K630" s="275"/>
      <c r="L630" s="276"/>
      <c r="M630"/>
      <c r="N630"/>
    </row>
    <row r="631" spans="1:14" s="16" customFormat="1" ht="12.75" hidden="1">
      <c r="A631" s="274"/>
      <c r="B631" s="963"/>
      <c r="C631" s="275"/>
      <c r="D631" s="275"/>
      <c r="E631" s="275"/>
      <c r="F631" s="276"/>
      <c r="G631" s="276"/>
      <c r="H631" s="276"/>
      <c r="I631" s="276"/>
      <c r="J631" s="276"/>
      <c r="K631" s="275"/>
      <c r="L631" s="276"/>
      <c r="M631"/>
      <c r="N631"/>
    </row>
    <row r="632" spans="1:14" s="16" customFormat="1" ht="12.75" hidden="1">
      <c r="A632" s="277"/>
      <c r="B632" s="138"/>
      <c r="C632" s="275"/>
      <c r="D632" s="275"/>
      <c r="E632" s="275"/>
      <c r="F632" s="278"/>
      <c r="G632" s="278"/>
      <c r="H632" s="278"/>
      <c r="I632" s="278"/>
      <c r="J632" s="278"/>
      <c r="K632" s="275"/>
      <c r="L632" s="275"/>
      <c r="M632"/>
      <c r="N632"/>
    </row>
    <row r="633" spans="1:14" s="16" customFormat="1" ht="24.75" customHeight="1" hidden="1">
      <c r="A633" s="764"/>
      <c r="B633" s="765"/>
      <c r="C633" s="275"/>
      <c r="D633" s="275"/>
      <c r="E633" s="275"/>
      <c r="F633" s="275"/>
      <c r="G633" s="275"/>
      <c r="H633" s="275"/>
      <c r="I633" s="275"/>
      <c r="J633" s="275"/>
      <c r="K633" s="275"/>
      <c r="L633" s="275"/>
      <c r="M633"/>
      <c r="N633"/>
    </row>
    <row r="634" spans="1:14" s="16" customFormat="1" ht="37.5" customHeight="1" hidden="1">
      <c r="A634" s="764"/>
      <c r="B634" s="765"/>
      <c r="C634" s="275"/>
      <c r="D634" s="275"/>
      <c r="E634" s="275"/>
      <c r="F634" s="275"/>
      <c r="G634" s="275"/>
      <c r="H634" s="275"/>
      <c r="I634" s="275"/>
      <c r="J634" s="275"/>
      <c r="K634" s="275"/>
      <c r="L634" s="275"/>
      <c r="M634"/>
      <c r="N634"/>
    </row>
    <row r="635" spans="1:14" s="16" customFormat="1" ht="37.5" customHeight="1" hidden="1">
      <c r="A635" s="764"/>
      <c r="B635" s="765"/>
      <c r="C635" s="275"/>
      <c r="D635" s="275"/>
      <c r="E635" s="275"/>
      <c r="F635" s="275"/>
      <c r="G635" s="275"/>
      <c r="H635" s="275"/>
      <c r="I635" s="275"/>
      <c r="J635" s="275"/>
      <c r="K635" s="275"/>
      <c r="L635" s="275"/>
      <c r="M635"/>
      <c r="N635"/>
    </row>
    <row r="636" spans="1:14" s="16" customFormat="1" ht="12.75" hidden="1">
      <c r="A636" s="961"/>
      <c r="B636" s="138"/>
      <c r="C636" s="647"/>
      <c r="D636" s="647"/>
      <c r="E636" s="647"/>
      <c r="F636" s="138"/>
      <c r="G636" s="138"/>
      <c r="H636" s="138"/>
      <c r="I636" s="138"/>
      <c r="J636" s="138"/>
      <c r="K636" s="647"/>
      <c r="L636" s="647"/>
      <c r="M636"/>
      <c r="N636"/>
    </row>
    <row r="637" spans="1:14" s="16" customFormat="1" ht="12.75" hidden="1">
      <c r="A637" s="961"/>
      <c r="B637" s="138"/>
      <c r="C637" s="647"/>
      <c r="D637" s="647"/>
      <c r="E637" s="647"/>
      <c r="F637" s="138"/>
      <c r="G637" s="138"/>
      <c r="H637" s="138"/>
      <c r="I637" s="138"/>
      <c r="J637" s="138"/>
      <c r="K637" s="647"/>
      <c r="L637" s="647"/>
      <c r="M637"/>
      <c r="N637"/>
    </row>
    <row r="638" spans="1:14" s="16" customFormat="1" ht="12.75" hidden="1">
      <c r="A638" s="961"/>
      <c r="B638" s="138"/>
      <c r="C638" s="647"/>
      <c r="D638" s="647"/>
      <c r="E638" s="647"/>
      <c r="F638" s="138"/>
      <c r="G638" s="138"/>
      <c r="H638" s="138"/>
      <c r="I638" s="138"/>
      <c r="J638" s="138"/>
      <c r="K638" s="647"/>
      <c r="L638" s="647"/>
      <c r="M638"/>
      <c r="N638"/>
    </row>
    <row r="639" spans="1:14" s="16" customFormat="1" ht="12.75">
      <c r="A639" s="961"/>
      <c r="B639" s="138"/>
      <c r="C639" s="647"/>
      <c r="D639" s="647"/>
      <c r="E639" s="647"/>
      <c r="F639" s="138"/>
      <c r="G639" s="138"/>
      <c r="H639" s="138"/>
      <c r="I639" s="138"/>
      <c r="J639" s="138"/>
      <c r="K639" s="647"/>
      <c r="L639" s="647"/>
      <c r="M639"/>
      <c r="N639"/>
    </row>
    <row r="640" spans="1:14" s="16" customFormat="1" ht="12.75">
      <c r="A640" s="961"/>
      <c r="B640" s="138"/>
      <c r="C640" s="647"/>
      <c r="D640" s="647"/>
      <c r="E640" s="647"/>
      <c r="F640" s="138"/>
      <c r="G640" s="138"/>
      <c r="H640" s="138"/>
      <c r="I640" s="138"/>
      <c r="J640" s="138"/>
      <c r="K640" s="647"/>
      <c r="L640" s="647"/>
      <c r="M640"/>
      <c r="N640"/>
    </row>
    <row r="641" spans="1:14" s="16" customFormat="1" ht="12.75">
      <c r="A641" s="961"/>
      <c r="B641" s="138"/>
      <c r="C641" s="647"/>
      <c r="D641" s="647"/>
      <c r="E641" s="647"/>
      <c r="F641" s="138"/>
      <c r="G641" s="138"/>
      <c r="H641" s="138"/>
      <c r="I641" s="138"/>
      <c r="J641" s="138"/>
      <c r="K641" s="647"/>
      <c r="L641" s="647"/>
      <c r="M641"/>
      <c r="N641"/>
    </row>
    <row r="642" spans="1:14" s="16" customFormat="1" ht="12.75">
      <c r="A642" s="961"/>
      <c r="B642" s="138"/>
      <c r="C642" s="647"/>
      <c r="D642" s="647"/>
      <c r="E642" s="647"/>
      <c r="F642" s="138"/>
      <c r="G642" s="138"/>
      <c r="H642" s="138"/>
      <c r="I642" s="138"/>
      <c r="J642" s="138"/>
      <c r="K642" s="647"/>
      <c r="L642" s="647"/>
      <c r="M642"/>
      <c r="N642"/>
    </row>
    <row r="643" spans="1:14" s="16" customFormat="1" ht="12.75">
      <c r="A643" s="961"/>
      <c r="B643" s="138"/>
      <c r="C643" s="647"/>
      <c r="D643" s="647"/>
      <c r="E643" s="647"/>
      <c r="F643" s="138"/>
      <c r="G643" s="138"/>
      <c r="H643" s="138"/>
      <c r="I643" s="138"/>
      <c r="J643" s="138"/>
      <c r="K643" s="647"/>
      <c r="L643" s="647"/>
      <c r="M643"/>
      <c r="N643"/>
    </row>
    <row r="644" spans="1:14" s="16" customFormat="1" ht="12.75">
      <c r="A644" s="961"/>
      <c r="B644" s="138"/>
      <c r="C644" s="647"/>
      <c r="D644" s="647"/>
      <c r="E644" s="647"/>
      <c r="F644" s="138"/>
      <c r="G644" s="138"/>
      <c r="H644" s="138"/>
      <c r="I644" s="138"/>
      <c r="J644" s="138"/>
      <c r="K644" s="647"/>
      <c r="L644" s="647"/>
      <c r="M644"/>
      <c r="N644"/>
    </row>
    <row r="645" spans="1:14" s="16" customFormat="1" ht="12.75">
      <c r="A645" s="961"/>
      <c r="B645" s="138"/>
      <c r="C645" s="647"/>
      <c r="D645" s="647"/>
      <c r="E645" s="647"/>
      <c r="F645" s="138"/>
      <c r="G645" s="138"/>
      <c r="H645" s="138"/>
      <c r="I645" s="138"/>
      <c r="J645" s="138"/>
      <c r="K645" s="647"/>
      <c r="L645" s="647"/>
      <c r="M645"/>
      <c r="N645"/>
    </row>
    <row r="646" spans="1:14" s="16" customFormat="1" ht="12.75">
      <c r="A646" s="961"/>
      <c r="B646" s="138"/>
      <c r="C646" s="647"/>
      <c r="D646" s="647"/>
      <c r="E646" s="647"/>
      <c r="F646" s="138"/>
      <c r="G646" s="138"/>
      <c r="H646" s="138"/>
      <c r="I646" s="138"/>
      <c r="J646" s="138"/>
      <c r="K646" s="647"/>
      <c r="L646" s="647"/>
      <c r="M646"/>
      <c r="N646"/>
    </row>
    <row r="647" spans="1:14" s="16" customFormat="1" ht="12.75">
      <c r="A647" s="961"/>
      <c r="B647" s="138"/>
      <c r="C647" s="647"/>
      <c r="D647" s="647"/>
      <c r="E647" s="647"/>
      <c r="F647" s="138"/>
      <c r="G647" s="138"/>
      <c r="H647" s="138"/>
      <c r="I647" s="138"/>
      <c r="J647" s="138"/>
      <c r="K647" s="647"/>
      <c r="L647" s="647"/>
      <c r="M647"/>
      <c r="N647"/>
    </row>
    <row r="648" spans="1:14" s="16" customFormat="1" ht="12.75">
      <c r="A648" s="961"/>
      <c r="B648" s="138"/>
      <c r="C648" s="647"/>
      <c r="D648" s="647"/>
      <c r="E648" s="647"/>
      <c r="F648" s="138"/>
      <c r="G648" s="138"/>
      <c r="H648" s="138"/>
      <c r="I648" s="138"/>
      <c r="J648" s="138"/>
      <c r="K648" s="647"/>
      <c r="L648" s="647"/>
      <c r="M648"/>
      <c r="N648"/>
    </row>
    <row r="649" spans="1:14" s="16" customFormat="1" ht="12.75">
      <c r="A649" s="961"/>
      <c r="B649" s="138"/>
      <c r="C649" s="647"/>
      <c r="D649" s="647"/>
      <c r="E649" s="647"/>
      <c r="F649" s="138"/>
      <c r="G649" s="138"/>
      <c r="H649" s="138"/>
      <c r="I649" s="138"/>
      <c r="J649" s="138"/>
      <c r="K649" s="647"/>
      <c r="L649" s="647"/>
      <c r="M649"/>
      <c r="N649"/>
    </row>
    <row r="650" spans="1:14" s="16" customFormat="1" ht="12.75">
      <c r="A650" s="961"/>
      <c r="B650" s="138"/>
      <c r="C650" s="647"/>
      <c r="D650" s="647"/>
      <c r="E650" s="647"/>
      <c r="F650" s="138"/>
      <c r="G650" s="138"/>
      <c r="H650" s="138"/>
      <c r="I650" s="138"/>
      <c r="J650" s="138"/>
      <c r="K650" s="647"/>
      <c r="L650" s="647"/>
      <c r="M650"/>
      <c r="N650"/>
    </row>
    <row r="651" spans="1:14" s="16" customFormat="1" ht="12.75">
      <c r="A651" s="961"/>
      <c r="B651" s="138"/>
      <c r="C651" s="647"/>
      <c r="D651" s="647"/>
      <c r="E651" s="647"/>
      <c r="F651" s="138"/>
      <c r="G651" s="138"/>
      <c r="H651" s="138"/>
      <c r="I651" s="138"/>
      <c r="J651" s="138"/>
      <c r="K651" s="647"/>
      <c r="L651" s="647"/>
      <c r="M651"/>
      <c r="N651"/>
    </row>
    <row r="652" spans="1:14" s="16" customFormat="1" ht="12.75">
      <c r="A652" s="961"/>
      <c r="B652" s="138"/>
      <c r="C652" s="647"/>
      <c r="D652" s="647"/>
      <c r="E652" s="647"/>
      <c r="F652" s="138"/>
      <c r="G652" s="138"/>
      <c r="H652" s="138"/>
      <c r="I652" s="138"/>
      <c r="J652" s="138"/>
      <c r="K652" s="136"/>
      <c r="L652" s="649" t="s">
        <v>1178</v>
      </c>
      <c r="M652"/>
      <c r="N652"/>
    </row>
    <row r="653" spans="1:14" s="16" customFormat="1" ht="12.75">
      <c r="A653" s="277"/>
      <c r="B653" s="138"/>
      <c r="C653" s="647"/>
      <c r="D653" s="647"/>
      <c r="E653" s="647"/>
      <c r="F653" s="138"/>
      <c r="G653" s="138"/>
      <c r="H653" s="138"/>
      <c r="I653" s="138"/>
      <c r="J653" s="138"/>
      <c r="K653" s="647"/>
      <c r="L653" s="647"/>
      <c r="M653"/>
      <c r="N653"/>
    </row>
    <row r="654" spans="1:14" s="16" customFormat="1" ht="12.75">
      <c r="A654"/>
      <c r="B654"/>
      <c r="C654" s="646"/>
      <c r="D654" s="136"/>
      <c r="E654" s="136"/>
      <c r="F654"/>
      <c r="G654"/>
      <c r="H654"/>
      <c r="I654"/>
      <c r="J654"/>
      <c r="K654" s="139"/>
      <c r="L654" s="139"/>
      <c r="M654"/>
      <c r="N654"/>
    </row>
    <row r="655" spans="1:14" s="16" customFormat="1" ht="12.75">
      <c r="A655"/>
      <c r="B655"/>
      <c r="C655" s="646"/>
      <c r="D655" s="136"/>
      <c r="E655" s="136"/>
      <c r="F655"/>
      <c r="G655"/>
      <c r="H655"/>
      <c r="I655"/>
      <c r="J655"/>
      <c r="K655" s="136"/>
      <c r="L655" s="136"/>
      <c r="M655"/>
      <c r="N655"/>
    </row>
    <row r="656" spans="1:14" s="16" customFormat="1" ht="12.75">
      <c r="A656"/>
      <c r="B656"/>
      <c r="C656" s="646"/>
      <c r="D656" s="136"/>
      <c r="E656" s="136"/>
      <c r="F656"/>
      <c r="G656"/>
      <c r="H656"/>
      <c r="I656"/>
      <c r="J656"/>
      <c r="K656" s="136"/>
      <c r="L656" s="136"/>
      <c r="M656"/>
      <c r="N656"/>
    </row>
    <row r="657" spans="1:14" s="16" customFormat="1" ht="12.75" hidden="1">
      <c r="A657"/>
      <c r="B657"/>
      <c r="C657" s="646"/>
      <c r="D657" s="136"/>
      <c r="E657" s="136"/>
      <c r="F657"/>
      <c r="G657"/>
      <c r="H657"/>
      <c r="I657"/>
      <c r="J657"/>
      <c r="K657" s="136"/>
      <c r="L657" s="136"/>
      <c r="M657"/>
      <c r="N657"/>
    </row>
    <row r="658" spans="1:14" s="16" customFormat="1" ht="12.75" hidden="1">
      <c r="A658"/>
      <c r="B658"/>
      <c r="C658" s="646"/>
      <c r="D658" s="136"/>
      <c r="E658" s="136"/>
      <c r="F658"/>
      <c r="G658"/>
      <c r="H658"/>
      <c r="I658"/>
      <c r="J658"/>
      <c r="K658" s="136"/>
      <c r="L658" s="136"/>
      <c r="M658"/>
      <c r="N658"/>
    </row>
    <row r="659" spans="1:14" s="16" customFormat="1" ht="12.75">
      <c r="A659" s="1728" t="s">
        <v>1124</v>
      </c>
      <c r="B659" s="1728"/>
      <c r="C659" s="1728"/>
      <c r="D659" s="1728"/>
      <c r="E659" s="1728"/>
      <c r="F659" s="1728"/>
      <c r="G659" s="1728"/>
      <c r="H659" s="1728"/>
      <c r="I659" s="1728"/>
      <c r="J659" s="1728"/>
      <c r="K659" s="1728"/>
      <c r="L659" s="1728"/>
      <c r="M659"/>
      <c r="N659"/>
    </row>
    <row r="660" spans="1:14" s="16" customFormat="1" ht="12.75">
      <c r="A660"/>
      <c r="B660" s="767"/>
      <c r="C660" s="366"/>
      <c r="D660" s="767"/>
      <c r="E660" s="767"/>
      <c r="F660" s="350"/>
      <c r="G660" s="350"/>
      <c r="H660" s="350"/>
      <c r="I660"/>
      <c r="J660"/>
      <c r="K660" s="136"/>
      <c r="L660" s="136"/>
      <c r="M660"/>
      <c r="N660"/>
    </row>
    <row r="661" spans="1:14" s="16" customFormat="1" ht="12.75">
      <c r="A661"/>
      <c r="B661" s="767"/>
      <c r="C661" s="366"/>
      <c r="D661" s="767"/>
      <c r="E661" s="902" t="s">
        <v>1109</v>
      </c>
      <c r="F661" s="350"/>
      <c r="G661" s="350"/>
      <c r="H661" s="350"/>
      <c r="I661"/>
      <c r="J661"/>
      <c r="K661" s="136"/>
      <c r="L661" s="136"/>
      <c r="M661"/>
      <c r="N661"/>
    </row>
    <row r="662" spans="1:14" s="16" customFormat="1" ht="12.75">
      <c r="A662"/>
      <c r="B662" s="767"/>
      <c r="C662" s="366"/>
      <c r="D662" s="767"/>
      <c r="E662" s="767"/>
      <c r="F662" s="350"/>
      <c r="G662" s="350"/>
      <c r="H662" s="350"/>
      <c r="I662"/>
      <c r="J662"/>
      <c r="K662" s="136"/>
      <c r="L662" s="136" t="s">
        <v>794</v>
      </c>
      <c r="M662"/>
      <c r="N662"/>
    </row>
    <row r="663" spans="1:14" s="16" customFormat="1" ht="13.5" customHeight="1">
      <c r="A663" s="1767"/>
      <c r="B663" s="1786" t="s">
        <v>1125</v>
      </c>
      <c r="C663" s="146" t="s">
        <v>591</v>
      </c>
      <c r="D663" s="1769" t="s">
        <v>592</v>
      </c>
      <c r="E663" s="1769"/>
      <c r="F663" s="1769"/>
      <c r="G663" s="1769"/>
      <c r="H663" s="1769"/>
      <c r="I663" s="1769"/>
      <c r="J663" s="1769"/>
      <c r="K663" s="147" t="s">
        <v>796</v>
      </c>
      <c r="L663" s="147" t="s">
        <v>797</v>
      </c>
      <c r="M663"/>
      <c r="N663"/>
    </row>
    <row r="664" spans="1:14" s="16" customFormat="1" ht="12.75">
      <c r="A664" s="1767"/>
      <c r="B664" s="1786"/>
      <c r="C664" s="148"/>
      <c r="D664" s="149"/>
      <c r="E664" s="149"/>
      <c r="F664" s="768" t="s">
        <v>798</v>
      </c>
      <c r="G664" s="149"/>
      <c r="H664" s="149"/>
      <c r="I664" s="149"/>
      <c r="J664" s="151"/>
      <c r="K664" s="1769" t="s">
        <v>1008</v>
      </c>
      <c r="L664" s="1769"/>
      <c r="M664"/>
      <c r="N664"/>
    </row>
    <row r="665" spans="1:14" s="16" customFormat="1" ht="15" customHeight="1">
      <c r="A665" s="1797" t="s">
        <v>1179</v>
      </c>
      <c r="B665" s="1797"/>
      <c r="C665" s="148"/>
      <c r="D665" s="154"/>
      <c r="E665" s="769"/>
      <c r="F665" s="154"/>
      <c r="G665" s="154"/>
      <c r="H665" s="154"/>
      <c r="I665" s="154"/>
      <c r="J665" s="154"/>
      <c r="K665" s="154"/>
      <c r="L665" s="769"/>
      <c r="M665"/>
      <c r="N665"/>
    </row>
    <row r="666" spans="1:14" s="16" customFormat="1" ht="12.75" hidden="1">
      <c r="A666" s="152"/>
      <c r="B666" s="877"/>
      <c r="C666" s="152"/>
      <c r="D666" s="153"/>
      <c r="E666" s="878"/>
      <c r="F666" s="878"/>
      <c r="G666" s="878"/>
      <c r="H666" s="155"/>
      <c r="I666" s="878"/>
      <c r="J666" s="865"/>
      <c r="K666" s="879"/>
      <c r="L666" s="155"/>
      <c r="M666"/>
      <c r="N666"/>
    </row>
    <row r="667" spans="1:14" s="16" customFormat="1" ht="13.5">
      <c r="A667" s="917">
        <v>1</v>
      </c>
      <c r="B667" s="726" t="s">
        <v>675</v>
      </c>
      <c r="C667" s="966"/>
      <c r="D667" s="920"/>
      <c r="E667" s="919"/>
      <c r="F667" s="967"/>
      <c r="G667" s="919"/>
      <c r="H667" s="967"/>
      <c r="I667" s="921"/>
      <c r="J667" s="922"/>
      <c r="K667" s="923"/>
      <c r="L667" s="967"/>
      <c r="M667"/>
      <c r="N667"/>
    </row>
    <row r="668" spans="1:14" s="16" customFormat="1" ht="13.5">
      <c r="A668" s="803">
        <v>2</v>
      </c>
      <c r="B668" s="668" t="s">
        <v>738</v>
      </c>
      <c r="C668" s="925">
        <v>2000</v>
      </c>
      <c r="D668" s="836">
        <v>2000</v>
      </c>
      <c r="E668" s="932"/>
      <c r="F668" s="199"/>
      <c r="G668" s="198"/>
      <c r="H668" s="199"/>
      <c r="I668" s="198"/>
      <c r="J668" s="163"/>
      <c r="K668" s="172">
        <v>603</v>
      </c>
      <c r="L668" s="173"/>
      <c r="M668"/>
      <c r="N668"/>
    </row>
    <row r="669" spans="1:14" s="16" customFormat="1" ht="12.75" hidden="1">
      <c r="A669" s="165"/>
      <c r="B669" s="232" t="s">
        <v>1129</v>
      </c>
      <c r="C669" s="932"/>
      <c r="D669" s="173"/>
      <c r="E669" s="167"/>
      <c r="F669" s="170"/>
      <c r="G669" s="169"/>
      <c r="H669" s="170"/>
      <c r="I669" s="169"/>
      <c r="J669" s="171"/>
      <c r="K669" s="174"/>
      <c r="L669" s="168"/>
      <c r="M669"/>
      <c r="N669"/>
    </row>
    <row r="670" spans="1:14" s="16" customFormat="1" ht="12.75" hidden="1">
      <c r="A670" s="165"/>
      <c r="B670" s="166" t="s">
        <v>1130</v>
      </c>
      <c r="C670" s="167"/>
      <c r="D670" s="168"/>
      <c r="E670" s="167"/>
      <c r="F670" s="170"/>
      <c r="G670" s="169"/>
      <c r="H670" s="170"/>
      <c r="I670" s="169"/>
      <c r="J670" s="171"/>
      <c r="K670" s="174"/>
      <c r="L670" s="168"/>
      <c r="M670"/>
      <c r="N670"/>
    </row>
    <row r="671" spans="1:14" s="16" customFormat="1" ht="12.75" hidden="1">
      <c r="A671" s="165"/>
      <c r="B671" s="166" t="s">
        <v>1131</v>
      </c>
      <c r="C671" s="167"/>
      <c r="D671" s="168"/>
      <c r="E671" s="167"/>
      <c r="F671" s="170"/>
      <c r="G671" s="169"/>
      <c r="H671" s="170"/>
      <c r="I671" s="169"/>
      <c r="J671" s="171"/>
      <c r="K671" s="174"/>
      <c r="L671" s="168"/>
      <c r="M671"/>
      <c r="N671"/>
    </row>
    <row r="672" spans="1:14" s="16" customFormat="1" ht="12.75" hidden="1">
      <c r="A672" s="782"/>
      <c r="B672" s="783" t="s">
        <v>1132</v>
      </c>
      <c r="C672" s="936"/>
      <c r="D672" s="785"/>
      <c r="E672" s="936"/>
      <c r="F672" s="945"/>
      <c r="G672" s="789"/>
      <c r="H672" s="945"/>
      <c r="I672" s="789"/>
      <c r="J672" s="790"/>
      <c r="K672" s="946"/>
      <c r="L672" s="785"/>
      <c r="M672"/>
      <c r="N672"/>
    </row>
    <row r="673" spans="1:14" s="16" customFormat="1" ht="12.75">
      <c r="A673" s="793">
        <v>3</v>
      </c>
      <c r="B673" s="794" t="s">
        <v>1133</v>
      </c>
      <c r="C673" s="925">
        <v>2000</v>
      </c>
      <c r="D673" s="796">
        <v>2000</v>
      </c>
      <c r="E673" s="968"/>
      <c r="F673" s="796"/>
      <c r="G673" s="968"/>
      <c r="H673" s="796"/>
      <c r="I673" s="800"/>
      <c r="J673" s="801"/>
      <c r="K673" s="801">
        <v>603</v>
      </c>
      <c r="L673" s="796"/>
      <c r="M673"/>
      <c r="N673"/>
    </row>
    <row r="674" spans="1:14" s="16" customFormat="1" ht="13.5">
      <c r="A674" s="156">
        <v>4</v>
      </c>
      <c r="B674" s="701" t="s">
        <v>1171</v>
      </c>
      <c r="C674" s="932"/>
      <c r="D674" s="173"/>
      <c r="E674" s="932"/>
      <c r="F674" s="199"/>
      <c r="G674" s="198"/>
      <c r="H674" s="199"/>
      <c r="I674" s="198"/>
      <c r="J674" s="163"/>
      <c r="K674" s="172"/>
      <c r="L674" s="173"/>
      <c r="M674"/>
      <c r="N674"/>
    </row>
    <row r="675" spans="1:14" s="16" customFormat="1" ht="13.5">
      <c r="A675" s="156">
        <v>5</v>
      </c>
      <c r="B675" s="381" t="s">
        <v>1180</v>
      </c>
      <c r="C675" s="167">
        <v>18768</v>
      </c>
      <c r="D675" s="168">
        <v>18768</v>
      </c>
      <c r="E675" s="167"/>
      <c r="F675" s="170"/>
      <c r="G675" s="169"/>
      <c r="H675" s="170"/>
      <c r="I675" s="169"/>
      <c r="J675" s="171"/>
      <c r="K675" s="174">
        <v>752</v>
      </c>
      <c r="L675" s="168"/>
      <c r="M675"/>
      <c r="N675"/>
    </row>
    <row r="676" spans="1:14" s="16" customFormat="1" ht="13.5">
      <c r="A676" s="165">
        <v>6</v>
      </c>
      <c r="B676" s="381" t="s">
        <v>1135</v>
      </c>
      <c r="C676" s="167">
        <v>4887</v>
      </c>
      <c r="D676" s="168">
        <v>4887</v>
      </c>
      <c r="E676" s="167"/>
      <c r="F676" s="170"/>
      <c r="G676" s="169"/>
      <c r="H676" s="170"/>
      <c r="I676" s="169"/>
      <c r="J676" s="171"/>
      <c r="K676" s="174">
        <v>2410</v>
      </c>
      <c r="L676" s="168"/>
      <c r="M676"/>
      <c r="N676"/>
    </row>
    <row r="677" spans="1:14" s="16" customFormat="1" ht="13.5">
      <c r="A677" s="165">
        <v>7</v>
      </c>
      <c r="B677" s="381" t="s">
        <v>1181</v>
      </c>
      <c r="C677" s="167">
        <v>34264</v>
      </c>
      <c r="D677" s="168">
        <v>34264</v>
      </c>
      <c r="E677" s="167"/>
      <c r="F677" s="170"/>
      <c r="G677" s="169"/>
      <c r="H677" s="170"/>
      <c r="I677" s="169"/>
      <c r="J677" s="171"/>
      <c r="K677" s="174">
        <v>23386</v>
      </c>
      <c r="L677" s="168"/>
      <c r="M677"/>
      <c r="N677"/>
    </row>
    <row r="678" spans="1:14" s="16" customFormat="1" ht="13.5">
      <c r="A678" s="165">
        <v>8</v>
      </c>
      <c r="B678" s="381" t="s">
        <v>1182</v>
      </c>
      <c r="C678" s="167">
        <v>300</v>
      </c>
      <c r="D678" s="168">
        <v>300</v>
      </c>
      <c r="E678" s="167"/>
      <c r="F678" s="170"/>
      <c r="G678" s="169"/>
      <c r="H678" s="170"/>
      <c r="I678" s="169"/>
      <c r="J678" s="171"/>
      <c r="K678" s="174">
        <v>0</v>
      </c>
      <c r="L678" s="168"/>
      <c r="M678"/>
      <c r="N678"/>
    </row>
    <row r="679" spans="1:14" s="16" customFormat="1" ht="13.5">
      <c r="A679" s="165">
        <v>9</v>
      </c>
      <c r="B679" s="381" t="s">
        <v>1183</v>
      </c>
      <c r="C679" s="167"/>
      <c r="D679" s="168"/>
      <c r="E679" s="167"/>
      <c r="F679" s="170"/>
      <c r="G679" s="169"/>
      <c r="H679" s="170"/>
      <c r="I679" s="169"/>
      <c r="J679" s="171"/>
      <c r="K679" s="174"/>
      <c r="L679" s="168"/>
      <c r="M679"/>
      <c r="N679"/>
    </row>
    <row r="680" spans="1:14" s="16" customFormat="1" ht="13.5">
      <c r="A680" s="165">
        <v>10</v>
      </c>
      <c r="B680" s="381" t="s">
        <v>1173</v>
      </c>
      <c r="C680" s="167"/>
      <c r="D680" s="168"/>
      <c r="E680" s="167"/>
      <c r="F680" s="170"/>
      <c r="G680" s="169"/>
      <c r="H680" s="170"/>
      <c r="I680" s="169"/>
      <c r="J680" s="171"/>
      <c r="K680" s="174">
        <v>16377</v>
      </c>
      <c r="L680" s="168"/>
      <c r="M680"/>
      <c r="N680"/>
    </row>
    <row r="681" spans="1:14" s="16" customFormat="1" ht="13.5">
      <c r="A681" s="165">
        <v>11</v>
      </c>
      <c r="B681" s="969" t="s">
        <v>1172</v>
      </c>
      <c r="C681" s="167">
        <v>1700</v>
      </c>
      <c r="D681" s="168">
        <v>1700</v>
      </c>
      <c r="E681" s="167"/>
      <c r="F681" s="170"/>
      <c r="G681" s="169"/>
      <c r="H681" s="170"/>
      <c r="I681" s="169"/>
      <c r="J681" s="171"/>
      <c r="K681" s="174">
        <v>0</v>
      </c>
      <c r="L681" s="168"/>
      <c r="M681"/>
      <c r="N681"/>
    </row>
    <row r="682" spans="1:14" s="16" customFormat="1" ht="13.5">
      <c r="A682" s="165">
        <v>12</v>
      </c>
      <c r="B682" s="970" t="s">
        <v>1101</v>
      </c>
      <c r="C682" s="167">
        <v>2237</v>
      </c>
      <c r="D682" s="168">
        <v>2237</v>
      </c>
      <c r="E682" s="167"/>
      <c r="F682" s="170"/>
      <c r="G682" s="971"/>
      <c r="H682" s="170"/>
      <c r="I682" s="169"/>
      <c r="J682" s="171"/>
      <c r="K682" s="174">
        <v>2237</v>
      </c>
      <c r="L682" s="854"/>
      <c r="M682"/>
      <c r="N682"/>
    </row>
    <row r="683" spans="1:14" s="16" customFormat="1" ht="22.5">
      <c r="A683" s="823">
        <v>13</v>
      </c>
      <c r="B683" s="972" t="s">
        <v>1184</v>
      </c>
      <c r="C683" s="941">
        <f>SUM(C673:C682)</f>
        <v>64156</v>
      </c>
      <c r="D683" s="825">
        <v>64156</v>
      </c>
      <c r="E683" s="941"/>
      <c r="F683" s="825"/>
      <c r="G683" s="941"/>
      <c r="H683" s="825"/>
      <c r="I683" s="870"/>
      <c r="J683" s="825"/>
      <c r="K683" s="973">
        <v>46888</v>
      </c>
      <c r="L683" s="825"/>
      <c r="M683"/>
      <c r="N683"/>
    </row>
    <row r="684" spans="1:14" s="16" customFormat="1" ht="12.75">
      <c r="A684" s="764"/>
      <c r="B684" s="765"/>
      <c r="C684" s="275"/>
      <c r="D684" s="275"/>
      <c r="E684" s="275"/>
      <c r="F684" s="275"/>
      <c r="G684" s="275"/>
      <c r="H684" s="275" t="s">
        <v>1012</v>
      </c>
      <c r="I684" s="275"/>
      <c r="J684" s="275"/>
      <c r="K684" s="275"/>
      <c r="L684" s="275"/>
      <c r="M684"/>
      <c r="N684"/>
    </row>
    <row r="685" spans="1:14" s="16" customFormat="1" ht="12.75">
      <c r="A685"/>
      <c r="B685" s="767"/>
      <c r="C685" s="366"/>
      <c r="D685" s="767"/>
      <c r="E685" s="767"/>
      <c r="F685" s="350"/>
      <c r="G685" s="350"/>
      <c r="H685" s="350"/>
      <c r="I685"/>
      <c r="J685"/>
      <c r="K685" s="136"/>
      <c r="L685" s="136"/>
      <c r="M685"/>
      <c r="N685"/>
    </row>
    <row r="686" spans="1:14" s="16" customFormat="1" ht="13.5" customHeight="1">
      <c r="A686" s="1767"/>
      <c r="B686" s="1786" t="s">
        <v>795</v>
      </c>
      <c r="C686" s="146" t="s">
        <v>591</v>
      </c>
      <c r="D686" s="1769" t="s">
        <v>592</v>
      </c>
      <c r="E686" s="1769"/>
      <c r="F686" s="1769"/>
      <c r="G686" s="1769"/>
      <c r="H686" s="1769"/>
      <c r="I686" s="1769"/>
      <c r="J686" s="1769"/>
      <c r="K686" s="147" t="s">
        <v>796</v>
      </c>
      <c r="L686" s="147" t="s">
        <v>797</v>
      </c>
      <c r="M686"/>
      <c r="N686"/>
    </row>
    <row r="687" spans="1:14" s="16" customFormat="1" ht="12.75">
      <c r="A687" s="1767"/>
      <c r="B687" s="1786"/>
      <c r="C687" s="148"/>
      <c r="D687" s="149"/>
      <c r="E687" s="149"/>
      <c r="F687" s="768" t="s">
        <v>798</v>
      </c>
      <c r="G687" s="149"/>
      <c r="H687" s="149"/>
      <c r="I687" s="149"/>
      <c r="J687" s="151"/>
      <c r="K687" s="1769" t="s">
        <v>1008</v>
      </c>
      <c r="L687" s="1769"/>
      <c r="M687"/>
      <c r="N687"/>
    </row>
    <row r="688" spans="1:14" s="16" customFormat="1" ht="13.5" customHeight="1">
      <c r="A688" s="1797" t="s">
        <v>1179</v>
      </c>
      <c r="B688" s="1797"/>
      <c r="C688" s="146"/>
      <c r="D688" s="769"/>
      <c r="E688" s="154"/>
      <c r="F688" s="154"/>
      <c r="G688" s="154"/>
      <c r="H688" s="154"/>
      <c r="I688" s="154"/>
      <c r="J688" s="154"/>
      <c r="K688" s="154"/>
      <c r="L688" s="154"/>
      <c r="M688"/>
      <c r="N688"/>
    </row>
    <row r="689" spans="1:14" s="16" customFormat="1" ht="12.75">
      <c r="A689" s="830">
        <v>1</v>
      </c>
      <c r="B689" s="831" t="s">
        <v>801</v>
      </c>
      <c r="C689" s="159">
        <v>25934</v>
      </c>
      <c r="D689" s="159">
        <v>25934</v>
      </c>
      <c r="E689" s="159"/>
      <c r="F689" s="160"/>
      <c r="G689" s="161"/>
      <c r="H689" s="160"/>
      <c r="I689" s="162"/>
      <c r="J689" s="163"/>
      <c r="K689" s="164">
        <v>22283</v>
      </c>
      <c r="L689" s="159"/>
      <c r="M689"/>
      <c r="N689"/>
    </row>
    <row r="690" spans="1:14" s="16" customFormat="1" ht="12.75">
      <c r="A690" s="200">
        <v>2</v>
      </c>
      <c r="B690" s="201" t="s">
        <v>802</v>
      </c>
      <c r="C690" s="168">
        <v>7011</v>
      </c>
      <c r="D690" s="168">
        <v>7011</v>
      </c>
      <c r="E690" s="168"/>
      <c r="F690" s="169"/>
      <c r="G690" s="170"/>
      <c r="H690" s="169"/>
      <c r="I690" s="171"/>
      <c r="J690" s="171"/>
      <c r="K690" s="174">
        <v>5312</v>
      </c>
      <c r="L690" s="168"/>
      <c r="M690"/>
      <c r="N690"/>
    </row>
    <row r="691" spans="1:14" s="16" customFormat="1" ht="12.75">
      <c r="A691" s="200">
        <v>3</v>
      </c>
      <c r="B691" s="201" t="s">
        <v>803</v>
      </c>
      <c r="C691" s="168">
        <v>28146</v>
      </c>
      <c r="D691" s="168">
        <v>28146</v>
      </c>
      <c r="E691" s="168"/>
      <c r="F691" s="169"/>
      <c r="G691" s="170"/>
      <c r="H691" s="169"/>
      <c r="I691" s="171"/>
      <c r="J691" s="171"/>
      <c r="K691" s="974">
        <v>14240</v>
      </c>
      <c r="L691" s="168"/>
      <c r="M691"/>
      <c r="N691"/>
    </row>
    <row r="692" spans="1:14" s="16" customFormat="1" ht="12.75">
      <c r="A692" s="200">
        <v>4</v>
      </c>
      <c r="B692" s="201" t="s">
        <v>804</v>
      </c>
      <c r="C692" s="168">
        <v>80</v>
      </c>
      <c r="D692" s="168">
        <v>80</v>
      </c>
      <c r="E692" s="168"/>
      <c r="F692" s="169"/>
      <c r="G692" s="170"/>
      <c r="H692" s="169"/>
      <c r="I692" s="171"/>
      <c r="J692" s="171"/>
      <c r="K692" s="174"/>
      <c r="L692" s="168"/>
      <c r="M692"/>
      <c r="N692"/>
    </row>
    <row r="693" spans="1:14" s="16" customFormat="1" ht="12.75">
      <c r="A693" s="200">
        <v>5</v>
      </c>
      <c r="B693" s="201" t="s">
        <v>774</v>
      </c>
      <c r="C693" s="168"/>
      <c r="D693" s="168"/>
      <c r="E693" s="168"/>
      <c r="F693" s="169"/>
      <c r="G693" s="170"/>
      <c r="H693" s="169"/>
      <c r="I693" s="171"/>
      <c r="J693" s="171"/>
      <c r="K693" s="174"/>
      <c r="L693" s="168"/>
      <c r="M693"/>
      <c r="N693"/>
    </row>
    <row r="694" spans="1:14" s="16" customFormat="1" ht="12.75">
      <c r="A694" s="200">
        <v>6</v>
      </c>
      <c r="B694" s="201" t="s">
        <v>1140</v>
      </c>
      <c r="C694" s="168"/>
      <c r="D694" s="168"/>
      <c r="E694" s="168"/>
      <c r="F694" s="169"/>
      <c r="G694" s="170"/>
      <c r="H694" s="169"/>
      <c r="I694" s="171"/>
      <c r="J694" s="171"/>
      <c r="K694" s="174">
        <v>5614</v>
      </c>
      <c r="L694" s="168"/>
      <c r="M694"/>
      <c r="N694"/>
    </row>
    <row r="695" spans="1:14" s="16" customFormat="1" ht="12.75">
      <c r="A695" s="832">
        <v>7</v>
      </c>
      <c r="B695" s="833" t="s">
        <v>1141</v>
      </c>
      <c r="C695" s="785"/>
      <c r="D695" s="785"/>
      <c r="E695" s="785"/>
      <c r="F695" s="789"/>
      <c r="G695" s="945"/>
      <c r="H695" s="789"/>
      <c r="I695" s="790"/>
      <c r="J695" s="790"/>
      <c r="K695" s="946"/>
      <c r="L695" s="785"/>
      <c r="M695"/>
      <c r="N695"/>
    </row>
    <row r="696" spans="1:14" s="16" customFormat="1" ht="12.75">
      <c r="A696" s="834">
        <v>8</v>
      </c>
      <c r="B696" s="835" t="s">
        <v>809</v>
      </c>
      <c r="C696" s="836">
        <f>SUM(C689:C695)</f>
        <v>61171</v>
      </c>
      <c r="D696" s="836">
        <v>61171</v>
      </c>
      <c r="E696" s="836"/>
      <c r="F696" s="949"/>
      <c r="G696" s="948"/>
      <c r="H696" s="949"/>
      <c r="I696" s="838"/>
      <c r="J696" s="838"/>
      <c r="K696" s="947">
        <f>SUM(K689:K695)</f>
        <v>47449</v>
      </c>
      <c r="L696" s="948"/>
      <c r="M696"/>
      <c r="N696"/>
    </row>
    <row r="697" spans="1:14" s="16" customFormat="1" ht="12.75">
      <c r="A697" s="196">
        <v>9</v>
      </c>
      <c r="B697" s="197" t="s">
        <v>1140</v>
      </c>
      <c r="C697" s="173"/>
      <c r="D697" s="173"/>
      <c r="E697" s="173"/>
      <c r="F697" s="198"/>
      <c r="G697" s="199"/>
      <c r="H697" s="198"/>
      <c r="I697" s="163"/>
      <c r="J697" s="163"/>
      <c r="K697" s="172"/>
      <c r="L697" s="173"/>
      <c r="M697"/>
      <c r="N697"/>
    </row>
    <row r="698" spans="1:14" s="16" customFormat="1" ht="12.75">
      <c r="A698" s="200">
        <v>10</v>
      </c>
      <c r="B698" s="201" t="s">
        <v>1141</v>
      </c>
      <c r="C698" s="168"/>
      <c r="D698" s="168"/>
      <c r="E698" s="168"/>
      <c r="F698" s="169"/>
      <c r="G698" s="170"/>
      <c r="H698" s="169"/>
      <c r="I698" s="171"/>
      <c r="J698" s="171"/>
      <c r="K698" s="174"/>
      <c r="L698" s="168"/>
      <c r="M698"/>
      <c r="N698"/>
    </row>
    <row r="699" spans="1:14" s="16" customFormat="1" ht="12.75">
      <c r="A699" s="200">
        <v>11</v>
      </c>
      <c r="B699" s="201" t="s">
        <v>764</v>
      </c>
      <c r="C699" s="168">
        <v>2410</v>
      </c>
      <c r="D699" s="168">
        <v>2410</v>
      </c>
      <c r="E699" s="168"/>
      <c r="F699" s="169"/>
      <c r="G699" s="170"/>
      <c r="H699" s="169"/>
      <c r="I699" s="171"/>
      <c r="J699" s="171"/>
      <c r="K699" s="174">
        <v>2238</v>
      </c>
      <c r="L699" s="168"/>
      <c r="M699"/>
      <c r="N699"/>
    </row>
    <row r="700" spans="1:14" s="16" customFormat="1" ht="12.75">
      <c r="A700" s="832">
        <v>12</v>
      </c>
      <c r="B700" s="833" t="s">
        <v>814</v>
      </c>
      <c r="C700" s="785">
        <v>575</v>
      </c>
      <c r="D700" s="785">
        <v>575</v>
      </c>
      <c r="E700" s="785"/>
      <c r="F700" s="789"/>
      <c r="G700" s="945"/>
      <c r="H700" s="789"/>
      <c r="I700" s="790"/>
      <c r="J700" s="790"/>
      <c r="K700" s="946">
        <v>772</v>
      </c>
      <c r="L700" s="785"/>
      <c r="M700"/>
      <c r="N700"/>
    </row>
    <row r="701" spans="1:14" s="16" customFormat="1" ht="12.75">
      <c r="A701" s="834">
        <v>13</v>
      </c>
      <c r="B701" s="841" t="s">
        <v>816</v>
      </c>
      <c r="C701" s="842">
        <f>SUM(C697:C700)</f>
        <v>2985</v>
      </c>
      <c r="D701" s="842">
        <v>2985</v>
      </c>
      <c r="E701" s="842"/>
      <c r="F701" s="952"/>
      <c r="G701" s="951"/>
      <c r="H701" s="952"/>
      <c r="I701" s="845"/>
      <c r="J701" s="845"/>
      <c r="K701" s="950">
        <v>3010</v>
      </c>
      <c r="L701" s="951"/>
      <c r="M701"/>
      <c r="N701"/>
    </row>
    <row r="702" spans="1:14" s="16" customFormat="1" ht="12.75">
      <c r="A702" s="848"/>
      <c r="B702" s="849" t="s">
        <v>1142</v>
      </c>
      <c r="C702" s="159">
        <v>7</v>
      </c>
      <c r="D702" s="159">
        <v>7</v>
      </c>
      <c r="E702" s="159"/>
      <c r="F702" s="975"/>
      <c r="G702" s="953"/>
      <c r="H702" s="873"/>
      <c r="I702" s="850"/>
      <c r="J702" s="851"/>
      <c r="K702" s="164">
        <v>7</v>
      </c>
      <c r="L702" s="953"/>
      <c r="M702"/>
      <c r="N702"/>
    </row>
    <row r="703" spans="1:14" s="16" customFormat="1" ht="12.75">
      <c r="A703" s="848"/>
      <c r="B703" s="976" t="s">
        <v>1185</v>
      </c>
      <c r="C703" s="173">
        <v>4</v>
      </c>
      <c r="D703" s="173">
        <v>4</v>
      </c>
      <c r="E703" s="173"/>
      <c r="F703" s="977"/>
      <c r="G703" s="978"/>
      <c r="H703" s="979"/>
      <c r="I703" s="980"/>
      <c r="J703" s="981"/>
      <c r="K703" s="172">
        <v>4</v>
      </c>
      <c r="L703" s="978"/>
      <c r="M703"/>
      <c r="N703"/>
    </row>
    <row r="704" spans="1:14" s="16" customFormat="1" ht="12.75">
      <c r="A704" s="848"/>
      <c r="B704" s="954" t="s">
        <v>1186</v>
      </c>
      <c r="C704" s="168">
        <v>3</v>
      </c>
      <c r="D704" s="168">
        <v>3</v>
      </c>
      <c r="E704" s="168"/>
      <c r="F704" s="982"/>
      <c r="G704" s="955"/>
      <c r="H704" s="956"/>
      <c r="I704" s="957"/>
      <c r="J704" s="958"/>
      <c r="K704" s="174">
        <v>3</v>
      </c>
      <c r="L704" s="955"/>
      <c r="M704"/>
      <c r="N704"/>
    </row>
    <row r="705" spans="1:14" s="16" customFormat="1" ht="12.75">
      <c r="A705" s="813"/>
      <c r="B705" s="853" t="s">
        <v>1143</v>
      </c>
      <c r="C705" s="854">
        <v>0</v>
      </c>
      <c r="D705" s="854">
        <v>0</v>
      </c>
      <c r="E705" s="854"/>
      <c r="F705" s="971"/>
      <c r="G705" s="960"/>
      <c r="H705" s="874"/>
      <c r="I705" s="856"/>
      <c r="J705" s="857"/>
      <c r="K705" s="959">
        <v>0</v>
      </c>
      <c r="L705" s="854"/>
      <c r="M705"/>
      <c r="N705"/>
    </row>
    <row r="706" spans="1:14" s="16" customFormat="1" ht="22.5">
      <c r="A706" s="860">
        <v>14</v>
      </c>
      <c r="B706" s="875" t="s">
        <v>1187</v>
      </c>
      <c r="C706" s="825">
        <f>SUM(C696,C701)</f>
        <v>64156</v>
      </c>
      <c r="D706" s="825">
        <v>64156</v>
      </c>
      <c r="E706" s="825"/>
      <c r="F706" s="825"/>
      <c r="G706" s="825"/>
      <c r="H706" s="825"/>
      <c r="I706" s="825"/>
      <c r="J706" s="825"/>
      <c r="K706" s="825">
        <v>45392</v>
      </c>
      <c r="L706" s="825"/>
      <c r="M706"/>
      <c r="N706"/>
    </row>
    <row r="707" spans="1:14" s="16" customFormat="1" ht="12.75">
      <c r="A707" s="764"/>
      <c r="B707" s="765"/>
      <c r="C707" s="275"/>
      <c r="D707" s="275"/>
      <c r="E707" s="275"/>
      <c r="F707" s="275"/>
      <c r="G707" s="275"/>
      <c r="H707" s="275"/>
      <c r="I707" s="275"/>
      <c r="J707" s="275"/>
      <c r="K707" s="275" t="s">
        <v>1013</v>
      </c>
      <c r="L707" s="275"/>
      <c r="M707"/>
      <c r="N707"/>
    </row>
    <row r="708" spans="1:14" s="16" customFormat="1" ht="12.75">
      <c r="A708" s="764"/>
      <c r="B708" s="765"/>
      <c r="C708" s="275"/>
      <c r="D708" s="275"/>
      <c r="E708" s="275"/>
      <c r="F708" s="275"/>
      <c r="G708" s="275"/>
      <c r="H708" s="275"/>
      <c r="I708" s="275"/>
      <c r="J708" s="275"/>
      <c r="K708" s="275"/>
      <c r="L708" s="275"/>
      <c r="M708"/>
      <c r="N708"/>
    </row>
    <row r="709" spans="1:14" s="16" customFormat="1" ht="12.75" hidden="1">
      <c r="A709" s="764"/>
      <c r="B709" s="765"/>
      <c r="C709" s="275"/>
      <c r="D709" s="275"/>
      <c r="E709" s="275"/>
      <c r="F709" s="275"/>
      <c r="G709" s="275"/>
      <c r="H709" s="275"/>
      <c r="I709" s="275"/>
      <c r="J709" s="275"/>
      <c r="K709" s="275"/>
      <c r="L709" s="275"/>
      <c r="M709"/>
      <c r="N709"/>
    </row>
    <row r="710" spans="1:14" s="16" customFormat="1" ht="12.75" hidden="1">
      <c r="A710" s="764"/>
      <c r="B710" s="765"/>
      <c r="C710" s="275"/>
      <c r="D710" s="275"/>
      <c r="E710" s="275"/>
      <c r="F710" s="275"/>
      <c r="G710" s="275"/>
      <c r="H710" s="275"/>
      <c r="I710" s="275"/>
      <c r="J710" s="275"/>
      <c r="K710" s="275"/>
      <c r="L710" s="275"/>
      <c r="M710"/>
      <c r="N710"/>
    </row>
    <row r="711" spans="1:14" s="16" customFormat="1" ht="12.75" hidden="1">
      <c r="A711" s="764"/>
      <c r="B711" s="765"/>
      <c r="C711" s="275"/>
      <c r="D711" s="275"/>
      <c r="E711" s="275"/>
      <c r="F711" s="275"/>
      <c r="G711" s="275"/>
      <c r="H711" s="275"/>
      <c r="I711" s="275"/>
      <c r="J711" s="275"/>
      <c r="K711" s="275"/>
      <c r="L711" s="275"/>
      <c r="M711"/>
      <c r="N711"/>
    </row>
    <row r="712" spans="1:14" s="16" customFormat="1" ht="12.75" hidden="1">
      <c r="A712" s="764"/>
      <c r="B712" s="765"/>
      <c r="C712" s="275"/>
      <c r="D712" s="275"/>
      <c r="E712" s="275"/>
      <c r="F712" s="275"/>
      <c r="G712" s="275"/>
      <c r="H712" s="275"/>
      <c r="I712" s="275"/>
      <c r="J712" s="275"/>
      <c r="K712" s="275"/>
      <c r="L712" s="275"/>
      <c r="M712"/>
      <c r="N712"/>
    </row>
    <row r="713" spans="1:14" s="16" customFormat="1" ht="12.75" hidden="1">
      <c r="A713" s="764"/>
      <c r="B713" s="765"/>
      <c r="C713" s="275"/>
      <c r="D713" s="275"/>
      <c r="E713" s="275"/>
      <c r="F713" s="275"/>
      <c r="G713" s="275"/>
      <c r="H713" s="275"/>
      <c r="I713" s="275"/>
      <c r="J713" s="275"/>
      <c r="K713" s="275"/>
      <c r="L713" s="275"/>
      <c r="M713"/>
      <c r="N713"/>
    </row>
    <row r="714" spans="1:14" s="16" customFormat="1" ht="12.75" hidden="1">
      <c r="A714" s="764"/>
      <c r="B714" s="765"/>
      <c r="C714" s="275"/>
      <c r="D714" s="275"/>
      <c r="E714" s="275"/>
      <c r="F714" s="275"/>
      <c r="G714" s="275"/>
      <c r="H714" s="275"/>
      <c r="I714" s="275"/>
      <c r="J714" s="275"/>
      <c r="K714" s="275"/>
      <c r="L714" s="275"/>
      <c r="M714"/>
      <c r="N714"/>
    </row>
    <row r="715" spans="1:14" s="16" customFormat="1" ht="12.75">
      <c r="A715" s="961"/>
      <c r="B715" s="864"/>
      <c r="C715" s="647"/>
      <c r="D715" s="647"/>
      <c r="E715" s="647"/>
      <c r="F715" s="647"/>
      <c r="G715" s="647"/>
      <c r="H715" s="647"/>
      <c r="I715" s="647"/>
      <c r="J715" s="647"/>
      <c r="K715" s="647"/>
      <c r="L715" s="647"/>
      <c r="M715"/>
      <c r="N715"/>
    </row>
    <row r="716" spans="1:14" s="16" customFormat="1" ht="12.75">
      <c r="A716"/>
      <c r="B716"/>
      <c r="C716" s="136"/>
      <c r="D716" s="136"/>
      <c r="E716" s="136"/>
      <c r="F716"/>
      <c r="G716"/>
      <c r="H716"/>
      <c r="I716"/>
      <c r="J716"/>
      <c r="K716" s="139"/>
      <c r="L716" s="348"/>
      <c r="M716"/>
      <c r="N716"/>
    </row>
    <row r="717" spans="1:14" s="16" customFormat="1" ht="12.75" customHeight="1" hidden="1">
      <c r="A717"/>
      <c r="B717"/>
      <c r="C717" s="136"/>
      <c r="D717" s="136"/>
      <c r="E717" s="136"/>
      <c r="F717"/>
      <c r="G717"/>
      <c r="H717"/>
      <c r="I717"/>
      <c r="J717"/>
      <c r="K717" s="139"/>
      <c r="L717" s="136"/>
      <c r="M717"/>
      <c r="N717"/>
    </row>
    <row r="718" spans="1:14" s="16" customFormat="1" ht="12.75" customHeight="1" hidden="1">
      <c r="A718"/>
      <c r="B718"/>
      <c r="C718" s="136"/>
      <c r="D718" s="136"/>
      <c r="E718" s="136"/>
      <c r="F718"/>
      <c r="G718"/>
      <c r="H718"/>
      <c r="I718"/>
      <c r="J718"/>
      <c r="K718" s="139"/>
      <c r="L718" s="136"/>
      <c r="M718"/>
      <c r="N718"/>
    </row>
    <row r="719" spans="1:14" s="16" customFormat="1" ht="12.75" customHeight="1" hidden="1">
      <c r="A719"/>
      <c r="B719"/>
      <c r="C719" s="136"/>
      <c r="D719" s="136"/>
      <c r="E719" s="136"/>
      <c r="F719"/>
      <c r="G719"/>
      <c r="H719"/>
      <c r="I719"/>
      <c r="J719"/>
      <c r="K719" s="139"/>
      <c r="L719" s="136"/>
      <c r="M719"/>
      <c r="N719"/>
    </row>
    <row r="720" spans="1:14" s="16" customFormat="1" ht="12.75">
      <c r="A720"/>
      <c r="B720"/>
      <c r="C720" s="136"/>
      <c r="D720" s="136"/>
      <c r="E720" s="136"/>
      <c r="F720"/>
      <c r="G720"/>
      <c r="H720"/>
      <c r="I720"/>
      <c r="J720"/>
      <c r="K720" s="139"/>
      <c r="L720" s="136"/>
      <c r="M720"/>
      <c r="N720"/>
    </row>
    <row r="721" spans="1:14" s="16" customFormat="1" ht="12.75">
      <c r="A721"/>
      <c r="B721"/>
      <c r="C721" s="136"/>
      <c r="D721" s="136"/>
      <c r="E721" s="136"/>
      <c r="F721"/>
      <c r="G721"/>
      <c r="H721"/>
      <c r="I721"/>
      <c r="J721"/>
      <c r="K721" s="139"/>
      <c r="L721" s="136"/>
      <c r="M721"/>
      <c r="N721"/>
    </row>
    <row r="722" spans="1:14" s="16" customFormat="1" ht="12.75" customHeight="1" hidden="1">
      <c r="A722"/>
      <c r="B722" s="1766" t="s">
        <v>1188</v>
      </c>
      <c r="C722" s="1766"/>
      <c r="D722" s="1766"/>
      <c r="E722" s="1766"/>
      <c r="F722" s="1766"/>
      <c r="G722" s="1766"/>
      <c r="H722" s="1766"/>
      <c r="I722" s="1766"/>
      <c r="J722" s="1766"/>
      <c r="K722" s="1766"/>
      <c r="L722" s="136"/>
      <c r="M722"/>
      <c r="N722"/>
    </row>
    <row r="723" spans="1:14" s="16" customFormat="1" ht="12.75" customHeight="1" hidden="1">
      <c r="A723"/>
      <c r="B723"/>
      <c r="C723" s="136"/>
      <c r="D723" s="136"/>
      <c r="E723" s="136"/>
      <c r="F723"/>
      <c r="G723"/>
      <c r="H723"/>
      <c r="I723"/>
      <c r="J723"/>
      <c r="K723" s="136"/>
      <c r="L723" s="136"/>
      <c r="M723"/>
      <c r="N723"/>
    </row>
    <row r="724" spans="1:14" s="16" customFormat="1" ht="12.75" hidden="1">
      <c r="A724"/>
      <c r="B724"/>
      <c r="C724" s="136"/>
      <c r="D724" s="136"/>
      <c r="E724" s="136"/>
      <c r="F724"/>
      <c r="G724"/>
      <c r="H724"/>
      <c r="I724"/>
      <c r="J724"/>
      <c r="K724" s="136"/>
      <c r="L724" s="136"/>
      <c r="M724"/>
      <c r="N724"/>
    </row>
    <row r="725" spans="1:14" s="16" customFormat="1" ht="12.75" hidden="1">
      <c r="A725"/>
      <c r="B725"/>
      <c r="C725" s="136"/>
      <c r="D725" s="136"/>
      <c r="E725" s="136"/>
      <c r="F725"/>
      <c r="G725"/>
      <c r="H725"/>
      <c r="I725"/>
      <c r="J725"/>
      <c r="K725" s="136"/>
      <c r="L725" s="136"/>
      <c r="M725"/>
      <c r="N725"/>
    </row>
    <row r="726" spans="1:14" s="16" customFormat="1" ht="12.75" hidden="1">
      <c r="A726"/>
      <c r="B726"/>
      <c r="C726" s="136"/>
      <c r="D726" s="136"/>
      <c r="E726" s="136"/>
      <c r="F726"/>
      <c r="G726"/>
      <c r="H726"/>
      <c r="I726"/>
      <c r="J726"/>
      <c r="K726" s="136"/>
      <c r="L726" s="136"/>
      <c r="M726"/>
      <c r="N726"/>
    </row>
    <row r="727" spans="1:14" s="16" customFormat="1" ht="12.75" hidden="1">
      <c r="A727"/>
      <c r="B727"/>
      <c r="C727" s="136"/>
      <c r="D727" s="136"/>
      <c r="E727" s="136"/>
      <c r="F727"/>
      <c r="G727"/>
      <c r="H727"/>
      <c r="I727"/>
      <c r="J727"/>
      <c r="K727" s="136"/>
      <c r="L727" s="136"/>
      <c r="M727"/>
      <c r="N727"/>
    </row>
    <row r="728" spans="1:14" s="16" customFormat="1" ht="12.75" hidden="1">
      <c r="A728"/>
      <c r="B728"/>
      <c r="C728" s="136"/>
      <c r="D728" s="136"/>
      <c r="E728" s="136"/>
      <c r="F728"/>
      <c r="G728"/>
      <c r="H728"/>
      <c r="I728"/>
      <c r="J728"/>
      <c r="K728" s="136"/>
      <c r="L728" s="136"/>
      <c r="M728"/>
      <c r="N728"/>
    </row>
    <row r="729" spans="1:14" s="16" customFormat="1" ht="12.75" hidden="1">
      <c r="A729"/>
      <c r="B729"/>
      <c r="C729" s="136"/>
      <c r="D729" s="136"/>
      <c r="E729" s="136"/>
      <c r="F729"/>
      <c r="G729"/>
      <c r="H729"/>
      <c r="I729"/>
      <c r="J729"/>
      <c r="K729" s="136"/>
      <c r="L729" s="136"/>
      <c r="M729"/>
      <c r="N729"/>
    </row>
    <row r="730" spans="1:14" s="16" customFormat="1" ht="12.75" hidden="1">
      <c r="A730"/>
      <c r="B730"/>
      <c r="C730" s="136"/>
      <c r="D730" s="136"/>
      <c r="E730" s="136"/>
      <c r="F730"/>
      <c r="G730"/>
      <c r="H730"/>
      <c r="I730"/>
      <c r="J730"/>
      <c r="K730" s="136"/>
      <c r="L730" s="881"/>
      <c r="M730"/>
      <c r="N730"/>
    </row>
    <row r="731" spans="1:14" s="16" customFormat="1" ht="12.75" customHeight="1" hidden="1">
      <c r="A731" s="861"/>
      <c r="B731" s="1798"/>
      <c r="C731" s="863"/>
      <c r="D731" s="1791"/>
      <c r="E731" s="1791"/>
      <c r="F731" s="1791"/>
      <c r="G731" s="1791"/>
      <c r="H731" s="1791"/>
      <c r="I731" s="1791"/>
      <c r="J731" s="1791"/>
      <c r="K731" s="647"/>
      <c r="L731" s="647"/>
      <c r="M731"/>
      <c r="N731"/>
    </row>
    <row r="732" spans="1:14" s="16" customFormat="1" ht="12.75" hidden="1">
      <c r="A732" s="861"/>
      <c r="B732" s="1798"/>
      <c r="C732" s="863"/>
      <c r="D732" s="766"/>
      <c r="E732" s="863"/>
      <c r="F732" s="897"/>
      <c r="G732" s="897"/>
      <c r="H732" s="897"/>
      <c r="I732" s="897"/>
      <c r="J732" s="897"/>
      <c r="K732" s="1791"/>
      <c r="L732" s="1791"/>
      <c r="M732"/>
      <c r="N732"/>
    </row>
    <row r="733" spans="1:14" s="16" customFormat="1" ht="12.75" customHeight="1" hidden="1">
      <c r="A733" s="1796"/>
      <c r="B733" s="1796"/>
      <c r="C733" s="863"/>
      <c r="D733" s="865"/>
      <c r="E733" s="865"/>
      <c r="F733" s="865"/>
      <c r="G733" s="865"/>
      <c r="H733" s="865"/>
      <c r="I733" s="863"/>
      <c r="J733" s="876"/>
      <c r="K733" s="865"/>
      <c r="L733" s="863"/>
      <c r="M733"/>
      <c r="N733"/>
    </row>
    <row r="734" spans="1:14" s="16" customFormat="1" ht="12.75" customHeight="1" hidden="1">
      <c r="A734" s="1789"/>
      <c r="B734" s="1789"/>
      <c r="C734" s="864"/>
      <c r="D734" s="647"/>
      <c r="E734" s="647"/>
      <c r="F734" s="138"/>
      <c r="G734" s="138"/>
      <c r="H734" s="138"/>
      <c r="I734" s="138"/>
      <c r="J734" s="138"/>
      <c r="K734" s="647"/>
      <c r="L734" s="647"/>
      <c r="M734"/>
      <c r="N734"/>
    </row>
    <row r="735" spans="1:14" s="16" customFormat="1" ht="12.75" customHeight="1" hidden="1">
      <c r="A735" s="1789"/>
      <c r="B735" s="1789"/>
      <c r="C735" s="864"/>
      <c r="D735" s="647"/>
      <c r="E735" s="647"/>
      <c r="F735" s="138"/>
      <c r="G735" s="138"/>
      <c r="H735" s="138"/>
      <c r="I735" s="138"/>
      <c r="J735" s="138"/>
      <c r="K735" s="647"/>
      <c r="L735" s="647"/>
      <c r="M735"/>
      <c r="N735"/>
    </row>
    <row r="736" spans="1:14" s="16" customFormat="1" ht="12.75" customHeight="1" hidden="1">
      <c r="A736" s="1789"/>
      <c r="B736" s="1789"/>
      <c r="C736" s="864"/>
      <c r="D736" s="647"/>
      <c r="E736" s="647"/>
      <c r="F736" s="138"/>
      <c r="G736" s="138"/>
      <c r="H736" s="138"/>
      <c r="I736" s="138"/>
      <c r="J736" s="138"/>
      <c r="K736" s="647"/>
      <c r="L736" s="647"/>
      <c r="M736"/>
      <c r="N736"/>
    </row>
    <row r="737" spans="1:14" s="16" customFormat="1" ht="12.75" hidden="1">
      <c r="A737" s="1799"/>
      <c r="B737" s="1799"/>
      <c r="C737" s="864"/>
      <c r="D737" s="647"/>
      <c r="E737" s="647"/>
      <c r="F737" s="138"/>
      <c r="G737" s="138"/>
      <c r="H737" s="138"/>
      <c r="I737" s="138"/>
      <c r="J737" s="138"/>
      <c r="K737" s="647"/>
      <c r="L737" s="647"/>
      <c r="M737"/>
      <c r="N737"/>
    </row>
    <row r="738" spans="1:14" s="16" customFormat="1" ht="12.75" hidden="1">
      <c r="A738" s="1799"/>
      <c r="B738" s="1799"/>
      <c r="C738" s="864"/>
      <c r="D738" s="647"/>
      <c r="E738" s="647"/>
      <c r="F738" s="138"/>
      <c r="G738" s="138"/>
      <c r="H738" s="138"/>
      <c r="I738" s="138"/>
      <c r="J738" s="138"/>
      <c r="K738" s="647"/>
      <c r="L738" s="647"/>
      <c r="M738"/>
      <c r="N738"/>
    </row>
    <row r="739" spans="1:14" s="16" customFormat="1" ht="12.75">
      <c r="A739" s="1799"/>
      <c r="B739" s="1799"/>
      <c r="C739" s="864"/>
      <c r="D739" s="647"/>
      <c r="E739" s="647"/>
      <c r="F739" s="138"/>
      <c r="G739" s="138"/>
      <c r="H739" s="138"/>
      <c r="I739" s="138"/>
      <c r="J739" s="138"/>
      <c r="K739" s="647"/>
      <c r="L739" s="647"/>
      <c r="M739"/>
      <c r="N739"/>
    </row>
    <row r="740" spans="1:14" s="16" customFormat="1" ht="12.75">
      <c r="A740" s="1799"/>
      <c r="B740" s="1799"/>
      <c r="C740" s="864"/>
      <c r="D740" s="647"/>
      <c r="E740" s="647"/>
      <c r="F740" s="138"/>
      <c r="G740" s="138"/>
      <c r="H740" s="138"/>
      <c r="I740" s="138"/>
      <c r="J740" s="138"/>
      <c r="K740" s="647"/>
      <c r="L740" s="647"/>
      <c r="M740"/>
      <c r="N740"/>
    </row>
    <row r="741" spans="1:14" s="16" customFormat="1" ht="0.75" customHeight="1">
      <c r="A741" s="277"/>
      <c r="B741" s="138"/>
      <c r="C741" s="647"/>
      <c r="D741" s="647"/>
      <c r="E741" s="647"/>
      <c r="F741" s="138"/>
      <c r="G741" s="138"/>
      <c r="H741" s="138"/>
      <c r="I741" s="138"/>
      <c r="J741" s="138"/>
      <c r="K741" s="647"/>
      <c r="L741" s="647"/>
      <c r="M741"/>
      <c r="N741"/>
    </row>
    <row r="742" spans="1:14" s="16" customFormat="1" ht="12.75" hidden="1">
      <c r="A742" s="277"/>
      <c r="B742" s="138"/>
      <c r="C742" s="647"/>
      <c r="D742" s="647"/>
      <c r="E742" s="647"/>
      <c r="F742" s="138"/>
      <c r="G742" s="138"/>
      <c r="H742" s="138"/>
      <c r="I742" s="138"/>
      <c r="J742" s="138"/>
      <c r="K742" s="647"/>
      <c r="L742" s="647"/>
      <c r="M742"/>
      <c r="N742"/>
    </row>
    <row r="743" spans="1:14" s="16" customFormat="1" ht="12.75" hidden="1">
      <c r="A743" s="277"/>
      <c r="B743" s="138"/>
      <c r="C743" s="647"/>
      <c r="D743" s="647"/>
      <c r="E743" s="647"/>
      <c r="F743" s="138"/>
      <c r="G743" s="138"/>
      <c r="H743" s="138"/>
      <c r="I743" s="138"/>
      <c r="J743" s="138"/>
      <c r="K743" s="647"/>
      <c r="L743" s="647"/>
      <c r="M743"/>
      <c r="N743"/>
    </row>
    <row r="744" spans="1:14" s="16" customFormat="1" ht="12.75" hidden="1">
      <c r="A744" s="277"/>
      <c r="B744" s="138"/>
      <c r="C744" s="647"/>
      <c r="D744" s="647"/>
      <c r="E744" s="647"/>
      <c r="F744" s="138"/>
      <c r="G744" s="138"/>
      <c r="H744" s="138"/>
      <c r="I744" s="138"/>
      <c r="J744" s="138"/>
      <c r="K744" s="647"/>
      <c r="L744" s="647"/>
      <c r="M744"/>
      <c r="N744"/>
    </row>
    <row r="745" spans="1:14" s="16" customFormat="1" ht="12.75" hidden="1">
      <c r="A745" s="277"/>
      <c r="B745" s="138"/>
      <c r="C745" s="647"/>
      <c r="D745" s="647"/>
      <c r="E745" s="647"/>
      <c r="F745" s="138"/>
      <c r="G745" s="138"/>
      <c r="H745" s="138"/>
      <c r="I745" s="138"/>
      <c r="J745" s="138"/>
      <c r="K745" s="647"/>
      <c r="L745" s="647"/>
      <c r="M745"/>
      <c r="N745"/>
    </row>
    <row r="746" spans="1:14" s="16" customFormat="1" ht="12.75" hidden="1">
      <c r="A746" s="277"/>
      <c r="B746" s="138"/>
      <c r="C746" s="647"/>
      <c r="D746" s="647"/>
      <c r="E746" s="647"/>
      <c r="F746" s="138"/>
      <c r="G746" s="138"/>
      <c r="H746" s="138"/>
      <c r="I746" s="138"/>
      <c r="J746" s="138"/>
      <c r="K746" s="647"/>
      <c r="L746" s="647"/>
      <c r="M746"/>
      <c r="N746"/>
    </row>
    <row r="747" spans="1:14" s="16" customFormat="1" ht="12.75" hidden="1">
      <c r="A747" s="277"/>
      <c r="B747" s="138"/>
      <c r="C747" s="647"/>
      <c r="D747" s="647"/>
      <c r="E747" s="647"/>
      <c r="F747" s="138"/>
      <c r="G747" s="138"/>
      <c r="H747" s="138"/>
      <c r="I747" s="138"/>
      <c r="J747" s="138"/>
      <c r="K747" s="647"/>
      <c r="L747" s="647"/>
      <c r="M747"/>
      <c r="N747"/>
    </row>
    <row r="748" spans="1:14" s="16" customFormat="1" ht="12.75" hidden="1">
      <c r="A748" s="277"/>
      <c r="B748" s="138"/>
      <c r="C748" s="647"/>
      <c r="D748" s="647"/>
      <c r="E748" s="647"/>
      <c r="F748" s="138"/>
      <c r="G748" s="138"/>
      <c r="H748" s="138"/>
      <c r="I748" s="138"/>
      <c r="J748" s="138"/>
      <c r="K748" s="647"/>
      <c r="L748" s="647"/>
      <c r="M748"/>
      <c r="N748"/>
    </row>
    <row r="749" spans="1:14" s="16" customFormat="1" ht="12.75" hidden="1">
      <c r="A749" s="277"/>
      <c r="B749" s="138"/>
      <c r="C749" s="647"/>
      <c r="D749" s="647"/>
      <c r="E749" s="647"/>
      <c r="F749" s="138"/>
      <c r="G749" s="138"/>
      <c r="H749" s="138"/>
      <c r="I749" s="138"/>
      <c r="J749" s="138"/>
      <c r="K749" s="647"/>
      <c r="L749" s="647"/>
      <c r="M749"/>
      <c r="N749"/>
    </row>
    <row r="750" spans="1:14" s="16" customFormat="1" ht="12.75" hidden="1">
      <c r="A750" s="277"/>
      <c r="B750" s="138"/>
      <c r="C750" s="647"/>
      <c r="D750" s="647"/>
      <c r="E750" s="647"/>
      <c r="F750" s="138"/>
      <c r="G750" s="138"/>
      <c r="H750" s="138"/>
      <c r="I750" s="138"/>
      <c r="J750" s="138"/>
      <c r="K750" s="647"/>
      <c r="L750" s="647"/>
      <c r="M750"/>
      <c r="N750"/>
    </row>
    <row r="751" spans="1:14" s="16" customFormat="1" ht="12.75" hidden="1">
      <c r="A751" s="277"/>
      <c r="B751" s="138"/>
      <c r="C751" s="647"/>
      <c r="D751" s="647"/>
      <c r="E751" s="647"/>
      <c r="F751" s="138"/>
      <c r="G751" s="138"/>
      <c r="H751" s="138"/>
      <c r="I751" s="138"/>
      <c r="J751" s="138"/>
      <c r="K751" s="647"/>
      <c r="L751" s="647"/>
      <c r="M751"/>
      <c r="N751"/>
    </row>
    <row r="752" spans="1:14" s="16" customFormat="1" ht="13.5" customHeight="1" hidden="1">
      <c r="A752" s="277"/>
      <c r="B752" s="138"/>
      <c r="C752" s="647"/>
      <c r="D752" s="647"/>
      <c r="E752" s="647"/>
      <c r="F752" s="138"/>
      <c r="G752" s="138"/>
      <c r="H752" s="138"/>
      <c r="I752" s="138"/>
      <c r="J752" s="138"/>
      <c r="K752" s="647"/>
      <c r="L752" s="647"/>
      <c r="M752"/>
      <c r="N752"/>
    </row>
    <row r="753" spans="1:14" s="16" customFormat="1" ht="12.75" hidden="1">
      <c r="A753" s="277"/>
      <c r="B753" s="138"/>
      <c r="C753" s="647"/>
      <c r="D753" s="647"/>
      <c r="E753" s="647"/>
      <c r="F753" s="138"/>
      <c r="G753" s="138"/>
      <c r="H753" s="138"/>
      <c r="I753" s="138"/>
      <c r="J753" s="138"/>
      <c r="K753" s="647"/>
      <c r="L753" s="647"/>
      <c r="M753"/>
      <c r="N753"/>
    </row>
    <row r="754" spans="1:14" s="16" customFormat="1" ht="12.75">
      <c r="A754" s="277"/>
      <c r="B754" s="138"/>
      <c r="C754" s="647"/>
      <c r="D754" s="647"/>
      <c r="E754" s="647"/>
      <c r="F754" s="138"/>
      <c r="G754" s="138"/>
      <c r="H754" s="138"/>
      <c r="I754" s="138"/>
      <c r="J754" s="138"/>
      <c r="K754" s="647"/>
      <c r="L754" s="647"/>
      <c r="M754"/>
      <c r="N754"/>
    </row>
    <row r="755" spans="1:14" s="16" customFormat="1" ht="12.75">
      <c r="A755" s="1796"/>
      <c r="B755" s="1796"/>
      <c r="C755" s="983"/>
      <c r="D755" s="863"/>
      <c r="E755" s="863"/>
      <c r="F755" s="863"/>
      <c r="G755" s="863"/>
      <c r="H755" s="863" t="s">
        <v>1189</v>
      </c>
      <c r="I755" s="863"/>
      <c r="J755" s="863"/>
      <c r="K755" s="863"/>
      <c r="L755" s="863"/>
      <c r="M755"/>
      <c r="N755"/>
    </row>
    <row r="756" spans="1:14" s="16" customFormat="1" ht="12.75">
      <c r="A756" s="964"/>
      <c r="B756" s="984"/>
      <c r="C756" s="863"/>
      <c r="D756" s="863"/>
      <c r="E756" s="863"/>
      <c r="F756" s="863"/>
      <c r="G756" s="863"/>
      <c r="H756" s="863"/>
      <c r="I756" s="863"/>
      <c r="J756" s="863"/>
      <c r="K756" s="863"/>
      <c r="L756" s="863"/>
      <c r="M756"/>
      <c r="N756"/>
    </row>
    <row r="757" spans="1:14" s="16" customFormat="1" ht="12.75">
      <c r="A757" s="964"/>
      <c r="B757" s="984"/>
      <c r="C757" s="863"/>
      <c r="D757" s="863"/>
      <c r="E757" s="863"/>
      <c r="F757" s="863"/>
      <c r="G757" s="863"/>
      <c r="H757" s="863"/>
      <c r="I757" s="863"/>
      <c r="J757" s="863"/>
      <c r="K757" s="863"/>
      <c r="L757" s="863"/>
      <c r="M757"/>
      <c r="N757"/>
    </row>
    <row r="758" spans="1:14" s="16" customFormat="1" ht="12.75">
      <c r="A758" s="1800"/>
      <c r="B758" s="1801" t="s">
        <v>609</v>
      </c>
      <c r="C758" s="826" t="s">
        <v>591</v>
      </c>
      <c r="D758" s="1769" t="s">
        <v>592</v>
      </c>
      <c r="E758" s="1769"/>
      <c r="F758" s="1769"/>
      <c r="G758" s="1769"/>
      <c r="H758" s="1769"/>
      <c r="I758" s="1769"/>
      <c r="J758" s="1769"/>
      <c r="K758" s="147" t="s">
        <v>796</v>
      </c>
      <c r="L758" s="147" t="s">
        <v>797</v>
      </c>
      <c r="M758"/>
      <c r="N758"/>
    </row>
    <row r="759" spans="1:14" s="16" customFormat="1" ht="12.75">
      <c r="A759" s="1800"/>
      <c r="B759" s="1801"/>
      <c r="C759" s="150"/>
      <c r="D759" s="149"/>
      <c r="E759" s="150" t="s">
        <v>798</v>
      </c>
      <c r="F759" s="149"/>
      <c r="G759" s="149"/>
      <c r="H759" s="149"/>
      <c r="I759" s="149"/>
      <c r="J759" s="151"/>
      <c r="K759" s="1769" t="s">
        <v>1010</v>
      </c>
      <c r="L759" s="1769"/>
      <c r="M759"/>
      <c r="N759"/>
    </row>
    <row r="760" spans="1:14" s="16" customFormat="1" ht="13.5" customHeight="1">
      <c r="A760" s="1802" t="s">
        <v>1190</v>
      </c>
      <c r="B760" s="1802"/>
      <c r="C760" s="152"/>
      <c r="D760" s="153"/>
      <c r="E760" s="153"/>
      <c r="F760" s="154"/>
      <c r="G760" s="154"/>
      <c r="H760" s="154"/>
      <c r="I760" s="146"/>
      <c r="J760" s="985"/>
      <c r="K760" s="154"/>
      <c r="L760" s="877"/>
      <c r="M760"/>
      <c r="N760"/>
    </row>
    <row r="761" spans="1:14" s="16" customFormat="1" ht="12.75">
      <c r="A761" s="986"/>
      <c r="B761" s="987" t="s">
        <v>1191</v>
      </c>
      <c r="C761" s="988">
        <v>150</v>
      </c>
      <c r="D761" s="228">
        <v>150</v>
      </c>
      <c r="E761" s="222"/>
      <c r="F761" s="989"/>
      <c r="G761" s="157"/>
      <c r="H761" s="989"/>
      <c r="I761" s="990"/>
      <c r="J761" s="235"/>
      <c r="K761" s="228">
        <v>0</v>
      </c>
      <c r="L761" s="222"/>
      <c r="M761"/>
      <c r="N761"/>
    </row>
    <row r="762" spans="1:14" s="16" customFormat="1" ht="12.75">
      <c r="A762" s="165"/>
      <c r="B762" s="201" t="s">
        <v>1192</v>
      </c>
      <c r="C762" s="991"/>
      <c r="D762" s="992"/>
      <c r="E762" s="993"/>
      <c r="F762" s="994"/>
      <c r="G762" s="166"/>
      <c r="H762" s="994"/>
      <c r="I762" s="995"/>
      <c r="J762" s="995"/>
      <c r="K762" s="992"/>
      <c r="L762" s="993"/>
      <c r="M762"/>
      <c r="N762"/>
    </row>
    <row r="763" spans="1:14" s="16" customFormat="1" ht="12.75">
      <c r="A763" s="165"/>
      <c r="B763" s="201" t="s">
        <v>1193</v>
      </c>
      <c r="C763" s="991">
        <v>120000</v>
      </c>
      <c r="D763" s="992">
        <v>120000</v>
      </c>
      <c r="E763" s="993"/>
      <c r="F763" s="994"/>
      <c r="G763" s="166"/>
      <c r="H763" s="994"/>
      <c r="I763" s="995"/>
      <c r="J763" s="995"/>
      <c r="K763" s="992">
        <v>129446</v>
      </c>
      <c r="L763" s="993"/>
      <c r="M763"/>
      <c r="N763"/>
    </row>
    <row r="764" spans="1:14" s="16" customFormat="1" ht="12.75">
      <c r="A764" s="165"/>
      <c r="B764" s="201" t="s">
        <v>1194</v>
      </c>
      <c r="C764" s="991">
        <v>200</v>
      </c>
      <c r="D764" s="992">
        <v>200</v>
      </c>
      <c r="E764" s="993"/>
      <c r="F764" s="994"/>
      <c r="G764" s="166"/>
      <c r="H764" s="994"/>
      <c r="I764" s="995"/>
      <c r="J764" s="995"/>
      <c r="K764" s="992">
        <v>125</v>
      </c>
      <c r="L764" s="993"/>
      <c r="M764"/>
      <c r="N764"/>
    </row>
    <row r="765" spans="1:14" s="16" customFormat="1" ht="12.75" hidden="1">
      <c r="A765" s="165"/>
      <c r="B765" s="201"/>
      <c r="C765" s="991"/>
      <c r="D765" s="992"/>
      <c r="E765" s="993"/>
      <c r="F765" s="994"/>
      <c r="G765" s="166"/>
      <c r="H765" s="994"/>
      <c r="I765" s="995"/>
      <c r="J765" s="995"/>
      <c r="K765" s="992"/>
      <c r="L765" s="993"/>
      <c r="M765"/>
      <c r="N765"/>
    </row>
    <row r="766" spans="1:14" s="16" customFormat="1" ht="12.75" hidden="1">
      <c r="A766" s="165"/>
      <c r="B766" s="201"/>
      <c r="C766" s="991"/>
      <c r="D766" s="992"/>
      <c r="E766" s="993"/>
      <c r="F766" s="994"/>
      <c r="G766" s="166"/>
      <c r="H766" s="994"/>
      <c r="I766" s="995"/>
      <c r="J766" s="995"/>
      <c r="K766" s="992"/>
      <c r="L766" s="993"/>
      <c r="M766"/>
      <c r="N766"/>
    </row>
    <row r="767" spans="1:14" s="16" customFormat="1" ht="12.75">
      <c r="A767" s="165"/>
      <c r="B767" s="201" t="s">
        <v>917</v>
      </c>
      <c r="C767" s="991">
        <v>12000</v>
      </c>
      <c r="D767" s="992">
        <v>12000</v>
      </c>
      <c r="E767" s="993"/>
      <c r="F767" s="994"/>
      <c r="G767" s="166"/>
      <c r="H767" s="994"/>
      <c r="I767" s="995"/>
      <c r="J767" s="995"/>
      <c r="K767" s="992">
        <v>6629</v>
      </c>
      <c r="L767" s="993"/>
      <c r="M767"/>
      <c r="N767"/>
    </row>
    <row r="768" spans="1:14" s="16" customFormat="1" ht="12.75">
      <c r="A768" s="165"/>
      <c r="B768" s="201" t="s">
        <v>920</v>
      </c>
      <c r="C768" s="991">
        <v>4000</v>
      </c>
      <c r="D768" s="992">
        <v>4000</v>
      </c>
      <c r="E768" s="993"/>
      <c r="F768" s="994"/>
      <c r="G768" s="166"/>
      <c r="H768" s="994"/>
      <c r="I768" s="995"/>
      <c r="J768" s="995"/>
      <c r="K768" s="992">
        <v>3434</v>
      </c>
      <c r="L768" s="993"/>
      <c r="M768"/>
      <c r="N768"/>
    </row>
    <row r="769" spans="1:14" s="16" customFormat="1" ht="12.75">
      <c r="A769" s="165"/>
      <c r="B769" s="201" t="s">
        <v>923</v>
      </c>
      <c r="C769" s="991"/>
      <c r="D769" s="992"/>
      <c r="E769" s="993"/>
      <c r="F769" s="994"/>
      <c r="G769" s="166"/>
      <c r="H769" s="994"/>
      <c r="I769" s="995"/>
      <c r="J769" s="995"/>
      <c r="K769" s="992"/>
      <c r="L769" s="993"/>
      <c r="M769"/>
      <c r="N769"/>
    </row>
    <row r="770" spans="1:14" s="16" customFormat="1" ht="12.75">
      <c r="A770" s="165"/>
      <c r="B770" s="201" t="s">
        <v>924</v>
      </c>
      <c r="C770" s="991">
        <v>1000</v>
      </c>
      <c r="D770" s="992">
        <v>1000</v>
      </c>
      <c r="E770" s="993"/>
      <c r="F770" s="994"/>
      <c r="G770" s="166"/>
      <c r="H770" s="994"/>
      <c r="I770" s="995"/>
      <c r="J770" s="995"/>
      <c r="K770" s="992">
        <v>192</v>
      </c>
      <c r="L770" s="993"/>
      <c r="M770"/>
      <c r="N770"/>
    </row>
    <row r="771" spans="1:14" s="16" customFormat="1" ht="12.75" hidden="1">
      <c r="A771" s="165"/>
      <c r="B771" s="201" t="s">
        <v>1195</v>
      </c>
      <c r="C771" s="991"/>
      <c r="D771" s="992"/>
      <c r="E771" s="993"/>
      <c r="F771" s="994"/>
      <c r="G771" s="166"/>
      <c r="H771" s="994"/>
      <c r="I771" s="995"/>
      <c r="J771" s="995"/>
      <c r="K771" s="992"/>
      <c r="L771" s="993"/>
      <c r="M771"/>
      <c r="N771"/>
    </row>
    <row r="772" spans="1:14" s="16" customFormat="1" ht="12.75">
      <c r="A772" s="165"/>
      <c r="B772" s="201" t="s">
        <v>1196</v>
      </c>
      <c r="C772" s="991">
        <v>50</v>
      </c>
      <c r="D772" s="992">
        <v>50</v>
      </c>
      <c r="E772" s="993"/>
      <c r="F772" s="994"/>
      <c r="G772" s="166"/>
      <c r="H772" s="994"/>
      <c r="I772" s="995"/>
      <c r="J772" s="995"/>
      <c r="K772" s="992"/>
      <c r="L772" s="993"/>
      <c r="M772"/>
      <c r="N772"/>
    </row>
    <row r="773" spans="1:14" s="16" customFormat="1" ht="12.75">
      <c r="A773" s="782"/>
      <c r="B773" s="833" t="s">
        <v>1197</v>
      </c>
      <c r="C773" s="996">
        <v>130</v>
      </c>
      <c r="D773" s="997">
        <v>130</v>
      </c>
      <c r="E773" s="997"/>
      <c r="F773" s="998"/>
      <c r="G773" s="999"/>
      <c r="H773" s="998"/>
      <c r="I773" s="1000"/>
      <c r="J773" s="1000"/>
      <c r="K773" s="996">
        <v>158</v>
      </c>
      <c r="L773" s="997"/>
      <c r="M773"/>
      <c r="N773"/>
    </row>
    <row r="774" spans="1:14" s="16" customFormat="1" ht="12.75">
      <c r="A774" s="813"/>
      <c r="B774" s="1001" t="s">
        <v>876</v>
      </c>
      <c r="C774" s="1002"/>
      <c r="D774" s="1003"/>
      <c r="E774" s="1004"/>
      <c r="F774" s="1005"/>
      <c r="G774" s="1005"/>
      <c r="H774" s="1006"/>
      <c r="I774" s="1006"/>
      <c r="J774" s="1006"/>
      <c r="K774" s="1007">
        <v>892</v>
      </c>
      <c r="L774" s="1008"/>
      <c r="M774"/>
      <c r="N774"/>
    </row>
    <row r="775" spans="1:14" s="16" customFormat="1" ht="13.5" customHeight="1">
      <c r="A775" s="1797" t="s">
        <v>1198</v>
      </c>
      <c r="B775" s="1797"/>
      <c r="C775" s="146">
        <f aca="true" t="shared" si="10" ref="C775:J775">SUM(C761:C773)</f>
        <v>137530</v>
      </c>
      <c r="D775" s="826">
        <f t="shared" si="10"/>
        <v>137530</v>
      </c>
      <c r="E775" s="146">
        <f t="shared" si="10"/>
        <v>0</v>
      </c>
      <c r="F775" s="146">
        <f t="shared" si="10"/>
        <v>0</v>
      </c>
      <c r="G775" s="146">
        <f t="shared" si="10"/>
        <v>0</v>
      </c>
      <c r="H775" s="146">
        <f t="shared" si="10"/>
        <v>0</v>
      </c>
      <c r="I775" s="146">
        <f t="shared" si="10"/>
        <v>0</v>
      </c>
      <c r="J775" s="146">
        <f t="shared" si="10"/>
        <v>0</v>
      </c>
      <c r="K775" s="1009">
        <v>140876</v>
      </c>
      <c r="L775" s="146">
        <v>0</v>
      </c>
      <c r="M775"/>
      <c r="N775"/>
    </row>
    <row r="776" spans="1:14" s="16" customFormat="1" ht="12.75">
      <c r="A776" s="964"/>
      <c r="B776" s="984"/>
      <c r="C776" s="863"/>
      <c r="D776" s="863"/>
      <c r="E776" s="863"/>
      <c r="F776" s="863"/>
      <c r="G776" s="863"/>
      <c r="H776" s="863"/>
      <c r="I776" s="863"/>
      <c r="J776" s="863"/>
      <c r="K776" s="863"/>
      <c r="L776" s="863"/>
      <c r="M776"/>
      <c r="N776"/>
    </row>
    <row r="777" spans="1:14" s="16" customFormat="1" ht="12.75" hidden="1">
      <c r="A777"/>
      <c r="B777"/>
      <c r="C777" s="136"/>
      <c r="D777" s="136"/>
      <c r="E777" s="136"/>
      <c r="F777"/>
      <c r="G777"/>
      <c r="H777"/>
      <c r="I777"/>
      <c r="J777"/>
      <c r="K777" s="136"/>
      <c r="L777" s="136"/>
      <c r="M777"/>
      <c r="N777"/>
    </row>
    <row r="778" spans="1:14" s="16" customFormat="1" ht="12.75" hidden="1">
      <c r="A778" s="1768" t="s">
        <v>609</v>
      </c>
      <c r="B778" s="1768"/>
      <c r="C778" s="826" t="s">
        <v>591</v>
      </c>
      <c r="D778" s="1769" t="s">
        <v>592</v>
      </c>
      <c r="E778" s="1769"/>
      <c r="F778" s="1769"/>
      <c r="G778" s="1769"/>
      <c r="H778" s="1769"/>
      <c r="I778" s="1769"/>
      <c r="J778" s="1769"/>
      <c r="K778" s="147" t="s">
        <v>796</v>
      </c>
      <c r="L778" s="147" t="s">
        <v>797</v>
      </c>
      <c r="M778"/>
      <c r="N778"/>
    </row>
    <row r="779" spans="1:14" s="16" customFormat="1" ht="12.75" hidden="1">
      <c r="A779" s="1768"/>
      <c r="B779" s="1768"/>
      <c r="C779" s="150"/>
      <c r="D779" s="149"/>
      <c r="E779" s="150" t="s">
        <v>798</v>
      </c>
      <c r="F779" s="149"/>
      <c r="G779" s="149"/>
      <c r="H779" s="149"/>
      <c r="I779" s="149"/>
      <c r="J779" s="151"/>
      <c r="K779" s="1769" t="s">
        <v>799</v>
      </c>
      <c r="L779" s="1769"/>
      <c r="M779"/>
      <c r="N779"/>
    </row>
    <row r="780" spans="1:14" s="16" customFormat="1" ht="23.25" customHeight="1" hidden="1">
      <c r="A780" s="1803" t="s">
        <v>1199</v>
      </c>
      <c r="B780" s="1803"/>
      <c r="C780" s="146"/>
      <c r="D780" s="153"/>
      <c r="E780" s="154"/>
      <c r="F780" s="154"/>
      <c r="G780" s="154"/>
      <c r="H780" s="154"/>
      <c r="I780" s="146"/>
      <c r="J780" s="985"/>
      <c r="K780" s="829"/>
      <c r="L780" s="1010"/>
      <c r="M780"/>
      <c r="N780"/>
    </row>
    <row r="781" spans="1:14" s="16" customFormat="1" ht="12.75" hidden="1">
      <c r="A781" s="1804"/>
      <c r="B781" s="1804"/>
      <c r="C781" s="222"/>
      <c r="D781" s="1011"/>
      <c r="E781" s="1012"/>
      <c r="F781" s="1013"/>
      <c r="G781" s="1013"/>
      <c r="H781" s="990"/>
      <c r="I781" s="990"/>
      <c r="J781" s="1014"/>
      <c r="K781" s="1011"/>
      <c r="L781" s="1015"/>
      <c r="M781"/>
      <c r="N781"/>
    </row>
    <row r="782" spans="1:14" s="16" customFormat="1" ht="12.75" hidden="1">
      <c r="A782" s="1805"/>
      <c r="B782" s="1805"/>
      <c r="C782" s="993"/>
      <c r="D782" s="1016"/>
      <c r="E782" s="1017"/>
      <c r="F782" s="1018"/>
      <c r="G782" s="1019"/>
      <c r="H782" s="1018"/>
      <c r="I782" s="1018"/>
      <c r="J782" s="1020"/>
      <c r="K782" s="1016"/>
      <c r="L782" s="1021"/>
      <c r="M782"/>
      <c r="N782"/>
    </row>
    <row r="783" spans="1:14" s="16" customFormat="1" ht="12.75" customHeight="1" hidden="1">
      <c r="A783" s="1806" t="s">
        <v>1200</v>
      </c>
      <c r="B783" s="1806"/>
      <c r="C783" s="992"/>
      <c r="D783" s="222"/>
      <c r="E783" s="222"/>
      <c r="F783" s="995"/>
      <c r="G783" s="157"/>
      <c r="H783" s="1022"/>
      <c r="I783" s="1018"/>
      <c r="J783" s="1020"/>
      <c r="K783" s="228"/>
      <c r="L783" s="222"/>
      <c r="M783"/>
      <c r="N783"/>
    </row>
    <row r="784" spans="1:14" s="16" customFormat="1" ht="12.75" customHeight="1" hidden="1">
      <c r="A784" s="1806" t="s">
        <v>1201</v>
      </c>
      <c r="B784" s="1806"/>
      <c r="C784" s="992"/>
      <c r="D784" s="993"/>
      <c r="E784" s="993"/>
      <c r="F784" s="995"/>
      <c r="G784" s="166"/>
      <c r="H784" s="1022"/>
      <c r="I784" s="1018"/>
      <c r="J784" s="1020"/>
      <c r="K784" s="992"/>
      <c r="L784" s="993"/>
      <c r="M784"/>
      <c r="N784"/>
    </row>
    <row r="785" spans="1:14" s="16" customFormat="1" ht="12.75" customHeight="1" hidden="1">
      <c r="A785" s="1805" t="s">
        <v>1202</v>
      </c>
      <c r="B785" s="1805"/>
      <c r="C785" s="992"/>
      <c r="D785" s="993"/>
      <c r="E785" s="993"/>
      <c r="F785" s="995"/>
      <c r="G785" s="166"/>
      <c r="H785" s="1022"/>
      <c r="I785" s="1018"/>
      <c r="J785" s="1020"/>
      <c r="K785" s="992"/>
      <c r="L785" s="993"/>
      <c r="M785"/>
      <c r="N785"/>
    </row>
    <row r="786" spans="1:14" s="16" customFormat="1" ht="12.75" customHeight="1" hidden="1">
      <c r="A786" s="1805" t="s">
        <v>947</v>
      </c>
      <c r="B786" s="1805"/>
      <c r="C786" s="992"/>
      <c r="D786" s="993"/>
      <c r="E786" s="993"/>
      <c r="F786" s="995"/>
      <c r="G786" s="166"/>
      <c r="H786" s="1022"/>
      <c r="I786" s="1018"/>
      <c r="J786" s="1020"/>
      <c r="K786" s="992"/>
      <c r="L786" s="993"/>
      <c r="M786"/>
      <c r="N786"/>
    </row>
    <row r="787" spans="1:14" s="16" customFormat="1" ht="12.75" customHeight="1" hidden="1">
      <c r="A787" s="1806" t="s">
        <v>1203</v>
      </c>
      <c r="B787" s="1806"/>
      <c r="C787" s="992"/>
      <c r="D787" s="993"/>
      <c r="E787" s="993"/>
      <c r="F787" s="995"/>
      <c r="G787" s="166"/>
      <c r="H787" s="1022"/>
      <c r="I787" s="1018"/>
      <c r="J787" s="1020"/>
      <c r="K787" s="992"/>
      <c r="L787" s="993"/>
      <c r="M787"/>
      <c r="N787"/>
    </row>
    <row r="788" spans="1:14" s="16" customFormat="1" ht="12.75" customHeight="1" hidden="1">
      <c r="A788" s="1806" t="s">
        <v>1204</v>
      </c>
      <c r="B788" s="1806"/>
      <c r="C788" s="992"/>
      <c r="D788" s="993"/>
      <c r="E788" s="993"/>
      <c r="F788" s="995"/>
      <c r="G788" s="166"/>
      <c r="H788" s="1022"/>
      <c r="I788" s="1018"/>
      <c r="J788" s="1020"/>
      <c r="K788" s="992"/>
      <c r="L788" s="993"/>
      <c r="M788"/>
      <c r="N788"/>
    </row>
    <row r="789" spans="1:14" s="16" customFormat="1" ht="12.75" customHeight="1" hidden="1">
      <c r="A789" s="1806" t="s">
        <v>952</v>
      </c>
      <c r="B789" s="1806"/>
      <c r="C789" s="992"/>
      <c r="D789" s="993"/>
      <c r="E789" s="993"/>
      <c r="F789" s="995"/>
      <c r="G789" s="166"/>
      <c r="H789" s="1022"/>
      <c r="I789" s="1018"/>
      <c r="J789" s="1020"/>
      <c r="K789" s="992"/>
      <c r="L789" s="993"/>
      <c r="M789"/>
      <c r="N789"/>
    </row>
    <row r="790" spans="1:14" s="16" customFormat="1" ht="12.75" customHeight="1" hidden="1">
      <c r="A790" s="1806" t="s">
        <v>1205</v>
      </c>
      <c r="B790" s="1806"/>
      <c r="C790" s="1023"/>
      <c r="D790" s="993"/>
      <c r="E790" s="993"/>
      <c r="F790" s="995"/>
      <c r="G790" s="166"/>
      <c r="H790" s="1022"/>
      <c r="I790" s="1018"/>
      <c r="J790" s="1020"/>
      <c r="K790" s="992"/>
      <c r="L790" s="993"/>
      <c r="M790"/>
      <c r="N790"/>
    </row>
    <row r="791" spans="1:12" s="16" customFormat="1" ht="13.5" customHeight="1" hidden="1">
      <c r="A791" s="1805" t="s">
        <v>960</v>
      </c>
      <c r="B791" s="1805"/>
      <c r="C791" s="992"/>
      <c r="D791" s="993"/>
      <c r="E791" s="993"/>
      <c r="F791" s="995"/>
      <c r="G791" s="166"/>
      <c r="H791" s="1022"/>
      <c r="I791" s="1018"/>
      <c r="J791" s="1020"/>
      <c r="K791" s="992"/>
      <c r="L791" s="993"/>
    </row>
    <row r="792" spans="1:12" s="16" customFormat="1" ht="12.75" hidden="1">
      <c r="A792" s="1807" t="s">
        <v>1206</v>
      </c>
      <c r="B792" s="1807"/>
      <c r="C792" s="992"/>
      <c r="D792" s="993"/>
      <c r="E792" s="993"/>
      <c r="F792" s="995"/>
      <c r="G792" s="166"/>
      <c r="H792" s="1022"/>
      <c r="I792" s="1018"/>
      <c r="J792" s="1020"/>
      <c r="K792" s="992"/>
      <c r="L792" s="993"/>
    </row>
    <row r="793" spans="1:12" s="16" customFormat="1" ht="24.75" customHeight="1" hidden="1">
      <c r="A793" s="1805" t="s">
        <v>1207</v>
      </c>
      <c r="B793" s="1805"/>
      <c r="C793" s="992"/>
      <c r="D793" s="993"/>
      <c r="E793" s="993"/>
      <c r="F793" s="995"/>
      <c r="G793" s="166"/>
      <c r="H793" s="1022"/>
      <c r="I793" s="1018"/>
      <c r="J793" s="1020"/>
      <c r="K793" s="992"/>
      <c r="L793" s="993"/>
    </row>
    <row r="794" spans="1:12" s="16" customFormat="1" ht="12.75" customHeight="1" hidden="1">
      <c r="A794" s="1806" t="s">
        <v>1208</v>
      </c>
      <c r="B794" s="1806"/>
      <c r="C794" s="992"/>
      <c r="D794" s="993"/>
      <c r="E794" s="993"/>
      <c r="F794" s="995"/>
      <c r="G794" s="166"/>
      <c r="H794" s="1022"/>
      <c r="I794" s="1018"/>
      <c r="J794" s="1020"/>
      <c r="K794" s="992"/>
      <c r="L794" s="993"/>
    </row>
    <row r="795" spans="1:12" s="16" customFormat="1" ht="12.75" hidden="1">
      <c r="A795" s="1807" t="s">
        <v>1209</v>
      </c>
      <c r="B795" s="1807"/>
      <c r="C795" s="1007"/>
      <c r="D795" s="238"/>
      <c r="E795" s="238"/>
      <c r="F795" s="242"/>
      <c r="G795" s="184"/>
      <c r="H795" s="240"/>
      <c r="I795" s="241"/>
      <c r="J795" s="1024"/>
      <c r="K795" s="243"/>
      <c r="L795" s="238"/>
    </row>
    <row r="796" spans="1:12" s="16" customFormat="1" ht="13.5" customHeight="1" hidden="1">
      <c r="A796" s="1803" t="s">
        <v>1210</v>
      </c>
      <c r="B796" s="1803"/>
      <c r="C796" s="1025">
        <f>SUM(C781:C795)</f>
        <v>0</v>
      </c>
      <c r="D796" s="147">
        <f>SUM(D783:D795)</f>
        <v>0</v>
      </c>
      <c r="E796" s="1026">
        <f aca="true" t="shared" si="11" ref="E796:L796">SUM(E781:E791)</f>
        <v>0</v>
      </c>
      <c r="F796" s="1026">
        <f t="shared" si="11"/>
        <v>0</v>
      </c>
      <c r="G796" s="1026">
        <f t="shared" si="11"/>
        <v>0</v>
      </c>
      <c r="H796" s="1026">
        <f t="shared" si="11"/>
        <v>0</v>
      </c>
      <c r="I796" s="1026">
        <f t="shared" si="11"/>
        <v>0</v>
      </c>
      <c r="J796" s="1026">
        <f t="shared" si="11"/>
        <v>0</v>
      </c>
      <c r="K796" s="1009">
        <f t="shared" si="11"/>
        <v>0</v>
      </c>
      <c r="L796" s="1026">
        <f t="shared" si="11"/>
        <v>0</v>
      </c>
    </row>
    <row r="797" spans="1:12" s="16" customFormat="1" ht="12.75" hidden="1">
      <c r="A797" s="1027"/>
      <c r="B797" s="1028"/>
      <c r="C797" s="863"/>
      <c r="D797" s="863"/>
      <c r="E797" s="863"/>
      <c r="F797" s="863"/>
      <c r="G797" s="863"/>
      <c r="H797" s="863"/>
      <c r="I797" s="863"/>
      <c r="J797" s="863"/>
      <c r="K797" s="863"/>
      <c r="L797" s="863"/>
    </row>
    <row r="798" spans="1:12" s="16" customFormat="1" ht="12.75" hidden="1">
      <c r="A798" s="1027"/>
      <c r="B798" s="1028"/>
      <c r="C798" s="863"/>
      <c r="D798" s="863"/>
      <c r="E798" s="863"/>
      <c r="F798" s="863"/>
      <c r="G798" s="863"/>
      <c r="H798" s="863"/>
      <c r="I798" s="863"/>
      <c r="J798" s="863"/>
      <c r="K798" s="863"/>
      <c r="L798" s="863"/>
    </row>
    <row r="799" spans="1:12" s="16" customFormat="1" ht="12.75" hidden="1">
      <c r="A799" s="1027"/>
      <c r="B799" s="1028"/>
      <c r="C799" s="863"/>
      <c r="D799" s="863"/>
      <c r="E799" s="863"/>
      <c r="F799" s="863"/>
      <c r="G799" s="863"/>
      <c r="H799" s="863"/>
      <c r="I799" s="863"/>
      <c r="J799" s="863"/>
      <c r="K799" s="863"/>
      <c r="L799" s="863"/>
    </row>
    <row r="800" spans="1:12" s="16" customFormat="1" ht="12.75" customHeight="1" hidden="1">
      <c r="A800" s="1027"/>
      <c r="B800" s="1028"/>
      <c r="C800" s="863"/>
      <c r="D800" s="863"/>
      <c r="E800" s="863"/>
      <c r="F800" s="863"/>
      <c r="G800" s="863"/>
      <c r="H800" s="863"/>
      <c r="I800" s="863"/>
      <c r="J800" s="863"/>
      <c r="K800" s="863"/>
      <c r="L800" s="863"/>
    </row>
    <row r="801" spans="1:12" s="16" customFormat="1" ht="12.75" customHeight="1" hidden="1">
      <c r="A801" s="1027"/>
      <c r="B801" s="1028"/>
      <c r="C801" s="863"/>
      <c r="D801" s="863"/>
      <c r="E801" s="863"/>
      <c r="F801" s="863"/>
      <c r="G801" s="863"/>
      <c r="H801" s="863"/>
      <c r="I801" s="863"/>
      <c r="J801" s="863"/>
      <c r="K801" s="863"/>
      <c r="L801" s="863"/>
    </row>
    <row r="802" spans="1:12" s="16" customFormat="1" ht="12.75" customHeight="1" hidden="1">
      <c r="A802" s="1027"/>
      <c r="B802" s="1028"/>
      <c r="C802" s="863"/>
      <c r="D802" s="863"/>
      <c r="E802" s="863"/>
      <c r="F802" s="863"/>
      <c r="G802" s="863"/>
      <c r="H802" s="863"/>
      <c r="I802" s="863"/>
      <c r="J802" s="863"/>
      <c r="K802" s="863"/>
      <c r="L802" s="863"/>
    </row>
    <row r="803" spans="1:12" s="16" customFormat="1" ht="12.75" customHeight="1" hidden="1">
      <c r="A803" s="1027"/>
      <c r="B803" s="1028"/>
      <c r="C803" s="863"/>
      <c r="D803" s="863"/>
      <c r="E803" s="863"/>
      <c r="F803" s="863"/>
      <c r="G803" s="863"/>
      <c r="H803" s="863"/>
      <c r="I803" s="863"/>
      <c r="J803" s="863"/>
      <c r="K803" s="863"/>
      <c r="L803" s="863"/>
    </row>
    <row r="804" spans="1:12" s="16" customFormat="1" ht="12.75" hidden="1">
      <c r="A804" s="1027"/>
      <c r="B804" s="1028"/>
      <c r="C804" s="863"/>
      <c r="D804" s="863"/>
      <c r="E804" s="863"/>
      <c r="F804" s="863"/>
      <c r="G804" s="863"/>
      <c r="H804" s="863"/>
      <c r="I804" s="863"/>
      <c r="J804" s="863"/>
      <c r="K804" s="863"/>
      <c r="L804" s="863"/>
    </row>
    <row r="805" spans="1:12" s="16" customFormat="1" ht="12.75" customHeight="1" hidden="1">
      <c r="A805" s="1027"/>
      <c r="B805" s="1028"/>
      <c r="C805" s="863"/>
      <c r="D805" s="863"/>
      <c r="E805" s="863"/>
      <c r="F805" s="863"/>
      <c r="G805" s="863"/>
      <c r="H805" s="863"/>
      <c r="I805" s="863"/>
      <c r="J805" s="863"/>
      <c r="K805" s="863"/>
      <c r="L805" s="863"/>
    </row>
    <row r="806" spans="1:12" ht="12.75" hidden="1">
      <c r="A806" s="1027"/>
      <c r="B806" s="1028"/>
      <c r="C806" s="863"/>
      <c r="D806" s="863"/>
      <c r="E806" s="863"/>
      <c r="F806" s="863"/>
      <c r="G806" s="863"/>
      <c r="H806" s="863"/>
      <c r="I806" s="863"/>
      <c r="J806" s="863"/>
      <c r="K806" s="863"/>
      <c r="L806" s="863"/>
    </row>
    <row r="807" spans="3:12" ht="12.75" hidden="1">
      <c r="C807" s="136"/>
      <c r="K807" s="1808" t="s">
        <v>794</v>
      </c>
      <c r="L807" s="1808"/>
    </row>
    <row r="808" ht="12.75">
      <c r="C808" s="136"/>
    </row>
    <row r="809" spans="1:12" ht="12.75">
      <c r="A809" s="1768" t="s">
        <v>609</v>
      </c>
      <c r="B809" s="1768"/>
      <c r="C809" s="826" t="s">
        <v>591</v>
      </c>
      <c r="D809" s="1769" t="s">
        <v>592</v>
      </c>
      <c r="E809" s="1769"/>
      <c r="F809" s="1769"/>
      <c r="G809" s="1769"/>
      <c r="H809" s="1769"/>
      <c r="I809" s="1769"/>
      <c r="J809" s="1769"/>
      <c r="K809" s="147" t="s">
        <v>796</v>
      </c>
      <c r="L809" s="146" t="s">
        <v>797</v>
      </c>
    </row>
    <row r="810" spans="1:12" ht="12.75">
      <c r="A810" s="1768"/>
      <c r="B810" s="1768"/>
      <c r="C810" s="150"/>
      <c r="D810" s="149"/>
      <c r="E810" s="150" t="s">
        <v>798</v>
      </c>
      <c r="F810" s="149"/>
      <c r="G810" s="149"/>
      <c r="H810" s="149"/>
      <c r="I810" s="149"/>
      <c r="J810" s="151"/>
      <c r="K810" s="1769" t="s">
        <v>1008</v>
      </c>
      <c r="L810" s="1769"/>
    </row>
    <row r="811" spans="1:12" ht="12.75">
      <c r="A811" s="1768" t="s">
        <v>1211</v>
      </c>
      <c r="B811" s="1768"/>
      <c r="C811" s="152"/>
      <c r="D811" s="153"/>
      <c r="E811" s="153"/>
      <c r="F811" s="154"/>
      <c r="G811" s="154"/>
      <c r="H811" s="154"/>
      <c r="I811" s="146"/>
      <c r="J811" s="985"/>
      <c r="K811" s="829"/>
      <c r="L811" s="154"/>
    </row>
    <row r="812" spans="1:12" ht="12.75">
      <c r="A812" s="1809" t="s">
        <v>1212</v>
      </c>
      <c r="B812" s="1809"/>
      <c r="C812" s="1029"/>
      <c r="D812" s="1030"/>
      <c r="E812" s="1029"/>
      <c r="F812" s="1031"/>
      <c r="G812" s="1032"/>
      <c r="H812" s="1031"/>
      <c r="I812" s="1033"/>
      <c r="J812" s="1034"/>
      <c r="K812" s="1029"/>
      <c r="L812" s="1035"/>
    </row>
    <row r="813" spans="1:12" ht="12.75">
      <c r="A813" s="1810" t="s">
        <v>1213</v>
      </c>
      <c r="B813" s="1810"/>
      <c r="C813" s="1036"/>
      <c r="D813" s="1037"/>
      <c r="E813" s="1036"/>
      <c r="F813" s="1038"/>
      <c r="G813" s="1039"/>
      <c r="H813" s="1040"/>
      <c r="I813" s="1041"/>
      <c r="J813" s="1042"/>
      <c r="K813" s="1036"/>
      <c r="L813" s="1043"/>
    </row>
    <row r="814" spans="1:12" ht="12.75" customHeight="1">
      <c r="A814" s="1811" t="s">
        <v>1214</v>
      </c>
      <c r="B814" s="1811"/>
      <c r="C814" s="230"/>
      <c r="D814" s="236"/>
      <c r="E814" s="230"/>
      <c r="F814" s="231"/>
      <c r="G814" s="232"/>
      <c r="H814" s="233"/>
      <c r="I814" s="234"/>
      <c r="J814" s="1044"/>
      <c r="K814" s="230"/>
      <c r="L814" s="1045"/>
    </row>
    <row r="815" spans="1:12" ht="12.75">
      <c r="A815" s="1812" t="s">
        <v>965</v>
      </c>
      <c r="B815" s="1812"/>
      <c r="C815" s="997"/>
      <c r="D815" s="996"/>
      <c r="E815" s="997"/>
      <c r="F815" s="998"/>
      <c r="G815" s="999"/>
      <c r="H815" s="1046"/>
      <c r="I815" s="1047"/>
      <c r="J815" s="1048"/>
      <c r="K815" s="997"/>
      <c r="L815" s="1049"/>
    </row>
    <row r="816" spans="1:12" ht="12.75">
      <c r="A816" s="1813" t="s">
        <v>969</v>
      </c>
      <c r="B816" s="1813"/>
      <c r="C816" s="1050"/>
      <c r="D816" s="1051"/>
      <c r="E816" s="1050"/>
      <c r="F816" s="1052"/>
      <c r="G816" s="783"/>
      <c r="H816" s="1053"/>
      <c r="I816" s="1054"/>
      <c r="J816" s="1055"/>
      <c r="K816" s="1050"/>
      <c r="L816" s="1056"/>
    </row>
    <row r="817" spans="1:12" ht="14.25" customHeight="1">
      <c r="A817" s="1814" t="s">
        <v>1215</v>
      </c>
      <c r="B817" s="1814"/>
      <c r="C817" s="1057">
        <f>SUM(C812:C816)</f>
        <v>0</v>
      </c>
      <c r="D817" s="1058"/>
      <c r="E817" s="1057"/>
      <c r="F817" s="1059"/>
      <c r="G817" s="1057"/>
      <c r="H817" s="1060"/>
      <c r="I817" s="1061"/>
      <c r="J817" s="1062"/>
      <c r="K817" s="1057"/>
      <c r="L817" s="1063">
        <f>SUM(L812:L816)</f>
        <v>0</v>
      </c>
    </row>
    <row r="818" spans="1:12" ht="12.75">
      <c r="A818" s="1811" t="s">
        <v>927</v>
      </c>
      <c r="B818" s="1811"/>
      <c r="C818" s="230">
        <v>1361</v>
      </c>
      <c r="D818" s="236">
        <v>1361</v>
      </c>
      <c r="E818" s="230"/>
      <c r="F818" s="231"/>
      <c r="G818" s="232"/>
      <c r="H818" s="233"/>
      <c r="I818" s="234"/>
      <c r="J818" s="1044"/>
      <c r="K818" s="230">
        <v>14177</v>
      </c>
      <c r="L818" s="1045"/>
    </row>
    <row r="819" spans="1:12" ht="12.75" hidden="1">
      <c r="A819" s="1805"/>
      <c r="B819" s="1805"/>
      <c r="C819" s="993"/>
      <c r="D819" s="992"/>
      <c r="E819" s="993"/>
      <c r="F819" s="994"/>
      <c r="G819" s="166"/>
      <c r="H819" s="1022"/>
      <c r="I819" s="1018"/>
      <c r="J819" s="1020"/>
      <c r="K819" s="993"/>
      <c r="L819" s="1064"/>
    </row>
    <row r="820" spans="1:12" ht="12.75">
      <c r="A820" s="1805" t="s">
        <v>933</v>
      </c>
      <c r="B820" s="1805"/>
      <c r="C820" s="993">
        <v>3800</v>
      </c>
      <c r="D820" s="992">
        <v>3800</v>
      </c>
      <c r="E820" s="993"/>
      <c r="F820" s="994"/>
      <c r="G820" s="166"/>
      <c r="H820" s="1022"/>
      <c r="I820" s="1018"/>
      <c r="J820" s="1020"/>
      <c r="K820" s="993">
        <v>0</v>
      </c>
      <c r="L820" s="1064"/>
    </row>
    <row r="821" spans="1:12" ht="12.75">
      <c r="A821" s="1805" t="s">
        <v>1216</v>
      </c>
      <c r="B821" s="1805"/>
      <c r="C821" s="993">
        <v>25000</v>
      </c>
      <c r="D821" s="992">
        <v>381</v>
      </c>
      <c r="E821" s="993"/>
      <c r="F821" s="994"/>
      <c r="G821" s="166"/>
      <c r="H821" s="1022"/>
      <c r="I821" s="1018"/>
      <c r="J821" s="1020"/>
      <c r="K821" s="993"/>
      <c r="L821" s="1064"/>
    </row>
    <row r="822" spans="1:12" ht="12.75">
      <c r="A822" s="1812" t="s">
        <v>1217</v>
      </c>
      <c r="B822" s="1812"/>
      <c r="C822" s="997">
        <v>381</v>
      </c>
      <c r="D822" s="992"/>
      <c r="E822" s="997"/>
      <c r="F822" s="998"/>
      <c r="G822" s="999"/>
      <c r="H822" s="1046"/>
      <c r="I822" s="1047"/>
      <c r="J822" s="1048"/>
      <c r="K822" s="997"/>
      <c r="L822" s="1049"/>
    </row>
    <row r="823" spans="1:12" ht="14.25" customHeight="1">
      <c r="A823" s="1814" t="s">
        <v>1218</v>
      </c>
      <c r="B823" s="1814"/>
      <c r="C823" s="1057">
        <f>SUM(C818:C822)</f>
        <v>30542</v>
      </c>
      <c r="D823" s="1058">
        <f>SUM(D818:D822)</f>
        <v>5542</v>
      </c>
      <c r="E823" s="1057"/>
      <c r="F823" s="1065"/>
      <c r="G823" s="1057"/>
      <c r="H823" s="1060"/>
      <c r="I823" s="1061"/>
      <c r="J823" s="1062"/>
      <c r="K823" s="1057">
        <f>SUM(K818:K822)</f>
        <v>14177</v>
      </c>
      <c r="L823" s="1066">
        <f>SUM(L818:L822)</f>
        <v>0</v>
      </c>
    </row>
    <row r="824" spans="1:12" ht="12.75">
      <c r="A824" s="1815" t="s">
        <v>978</v>
      </c>
      <c r="B824" s="1815"/>
      <c r="C824" s="1067"/>
      <c r="D824" s="1068"/>
      <c r="E824" s="230"/>
      <c r="F824" s="231"/>
      <c r="G824" s="232"/>
      <c r="H824" s="233"/>
      <c r="I824" s="234"/>
      <c r="J824" s="1044"/>
      <c r="K824" s="230"/>
      <c r="L824" s="1045"/>
    </row>
    <row r="825" spans="1:12" ht="12.75">
      <c r="A825" s="1816" t="s">
        <v>1219</v>
      </c>
      <c r="B825" s="1816"/>
      <c r="C825" s="1069"/>
      <c r="D825" s="991"/>
      <c r="E825" s="993"/>
      <c r="F825" s="994"/>
      <c r="G825" s="166"/>
      <c r="H825" s="1022"/>
      <c r="I825" s="1018"/>
      <c r="J825" s="1020"/>
      <c r="K825" s="993"/>
      <c r="L825" s="1064"/>
    </row>
    <row r="826" spans="1:12" ht="12.75">
      <c r="A826" s="1817" t="s">
        <v>977</v>
      </c>
      <c r="B826" s="1817"/>
      <c r="C826" s="997"/>
      <c r="D826" s="1070"/>
      <c r="E826" s="997"/>
      <c r="F826" s="998"/>
      <c r="G826" s="999"/>
      <c r="H826" s="1046"/>
      <c r="I826" s="1047"/>
      <c r="J826" s="1048"/>
      <c r="K826" s="997"/>
      <c r="L826" s="1049"/>
    </row>
    <row r="827" spans="1:12" ht="12.75">
      <c r="A827" s="1818" t="s">
        <v>1220</v>
      </c>
      <c r="B827" s="1818"/>
      <c r="C827" s="1036">
        <f>SUM(C824:C826)</f>
        <v>0</v>
      </c>
      <c r="D827" s="1071"/>
      <c r="E827" s="1036"/>
      <c r="F827" s="1038"/>
      <c r="G827" s="1039"/>
      <c r="H827" s="1040"/>
      <c r="I827" s="1041"/>
      <c r="J827" s="1042"/>
      <c r="K827" s="1036"/>
      <c r="L827" s="1043"/>
    </row>
    <row r="828" spans="1:12" ht="12.75">
      <c r="A828" s="1072"/>
      <c r="B828" s="897"/>
      <c r="C828" s="1067"/>
      <c r="D828" s="647"/>
      <c r="E828" s="1008"/>
      <c r="F828" s="138"/>
      <c r="G828" s="1073"/>
      <c r="H828" s="138"/>
      <c r="I828" s="138"/>
      <c r="J828" s="203"/>
      <c r="K828" s="1067"/>
      <c r="L828" s="1074"/>
    </row>
    <row r="829" spans="1:12" ht="25.5" customHeight="1">
      <c r="A829" s="1819" t="s">
        <v>1221</v>
      </c>
      <c r="B829" s="1819"/>
      <c r="C829" s="1075">
        <f>SUM(C817:C822)</f>
        <v>30542</v>
      </c>
      <c r="D829" s="826">
        <f aca="true" t="shared" si="12" ref="D829:L829">SUM(D827,D823,D817)</f>
        <v>5542</v>
      </c>
      <c r="E829" s="150">
        <f t="shared" si="12"/>
        <v>0</v>
      </c>
      <c r="F829" s="146">
        <f t="shared" si="12"/>
        <v>0</v>
      </c>
      <c r="G829" s="150">
        <f t="shared" si="12"/>
        <v>0</v>
      </c>
      <c r="H829" s="146">
        <f t="shared" si="12"/>
        <v>0</v>
      </c>
      <c r="I829" s="150">
        <f t="shared" si="12"/>
        <v>0</v>
      </c>
      <c r="J829" s="146">
        <f t="shared" si="12"/>
        <v>0</v>
      </c>
      <c r="K829" s="146">
        <f t="shared" si="12"/>
        <v>14177</v>
      </c>
      <c r="L829" s="826">
        <f t="shared" si="12"/>
        <v>0</v>
      </c>
    </row>
    <row r="830" ht="12.75">
      <c r="C830" s="136"/>
    </row>
    <row r="831" spans="1:12" ht="12.75" hidden="1">
      <c r="A831" s="1768" t="s">
        <v>609</v>
      </c>
      <c r="B831" s="1768"/>
      <c r="C831" s="826" t="s">
        <v>591</v>
      </c>
      <c r="D831" s="1769" t="s">
        <v>592</v>
      </c>
      <c r="E831" s="1769"/>
      <c r="F831" s="1769"/>
      <c r="G831" s="1769"/>
      <c r="H831" s="1769"/>
      <c r="I831" s="1769"/>
      <c r="J831" s="1769"/>
      <c r="K831" s="147" t="s">
        <v>796</v>
      </c>
      <c r="L831" s="146" t="s">
        <v>797</v>
      </c>
    </row>
    <row r="832" spans="1:12" ht="12.75" hidden="1">
      <c r="A832" s="1768"/>
      <c r="B832" s="1768"/>
      <c r="C832" s="150"/>
      <c r="D832" s="149"/>
      <c r="E832" s="150" t="s">
        <v>798</v>
      </c>
      <c r="F832" s="149"/>
      <c r="G832" s="149"/>
      <c r="H832" s="149"/>
      <c r="I832" s="149"/>
      <c r="J832" s="151"/>
      <c r="K832" s="1769" t="s">
        <v>799</v>
      </c>
      <c r="L832" s="1769"/>
    </row>
    <row r="833" spans="1:12" ht="12.75" hidden="1">
      <c r="A833" s="1768" t="s">
        <v>1222</v>
      </c>
      <c r="B833" s="1768"/>
      <c r="C833" s="152"/>
      <c r="D833" s="153"/>
      <c r="E833" s="153"/>
      <c r="F833" s="154"/>
      <c r="G833" s="154"/>
      <c r="H833" s="154"/>
      <c r="I833" s="146"/>
      <c r="J833" s="985"/>
      <c r="K833" s="154"/>
      <c r="L833" s="769"/>
    </row>
    <row r="834" spans="1:12" ht="12.75" hidden="1">
      <c r="A834" s="1804" t="s">
        <v>1223</v>
      </c>
      <c r="B834" s="1804"/>
      <c r="C834" s="222"/>
      <c r="D834" s="222"/>
      <c r="E834" s="222"/>
      <c r="F834" s="990"/>
      <c r="G834" s="157"/>
      <c r="H834" s="989"/>
      <c r="I834" s="990"/>
      <c r="J834" s="990"/>
      <c r="K834" s="228"/>
      <c r="L834" s="222"/>
    </row>
    <row r="835" spans="1:12" ht="12.75" hidden="1">
      <c r="A835" s="1805"/>
      <c r="B835" s="1805"/>
      <c r="C835" s="993"/>
      <c r="D835" s="993"/>
      <c r="E835" s="993"/>
      <c r="F835" s="995"/>
      <c r="G835" s="166"/>
      <c r="H835" s="1022"/>
      <c r="I835" s="1018"/>
      <c r="J835" s="995"/>
      <c r="K835" s="992"/>
      <c r="L835" s="993"/>
    </row>
    <row r="836" spans="1:12" ht="12.75" hidden="1">
      <c r="A836" s="1820"/>
      <c r="B836" s="1820"/>
      <c r="C836" s="993"/>
      <c r="D836" s="993"/>
      <c r="E836" s="993"/>
      <c r="F836" s="995"/>
      <c r="G836" s="166"/>
      <c r="H836" s="1022"/>
      <c r="I836" s="1018"/>
      <c r="J836" s="995"/>
      <c r="K836" s="992"/>
      <c r="L836" s="993"/>
    </row>
    <row r="837" spans="1:12" ht="12.75" hidden="1">
      <c r="A837" s="1820"/>
      <c r="B837" s="1820"/>
      <c r="C837" s="993"/>
      <c r="D837" s="993"/>
      <c r="E837" s="993"/>
      <c r="F837" s="995"/>
      <c r="G837" s="166"/>
      <c r="H837" s="1022"/>
      <c r="I837" s="1018"/>
      <c r="J837" s="995"/>
      <c r="K837" s="992"/>
      <c r="L837" s="993"/>
    </row>
    <row r="838" spans="1:12" ht="12.75" hidden="1">
      <c r="A838" s="1805"/>
      <c r="B838" s="1805"/>
      <c r="C838" s="993"/>
      <c r="D838" s="993"/>
      <c r="E838" s="993"/>
      <c r="F838" s="995"/>
      <c r="G838" s="166"/>
      <c r="H838" s="1022"/>
      <c r="I838" s="1018"/>
      <c r="J838" s="995"/>
      <c r="K838" s="992"/>
      <c r="L838" s="993"/>
    </row>
    <row r="839" spans="1:12" ht="12.75" customHeight="1" hidden="1">
      <c r="A839" s="1805"/>
      <c r="B839" s="1805"/>
      <c r="C839" s="993"/>
      <c r="D839" s="993"/>
      <c r="E839" s="993"/>
      <c r="F839" s="995"/>
      <c r="G839" s="166"/>
      <c r="H839" s="1022"/>
      <c r="I839" s="1018"/>
      <c r="J839" s="995"/>
      <c r="K839" s="992"/>
      <c r="L839" s="993"/>
    </row>
    <row r="840" spans="1:12" ht="12.75" customHeight="1" hidden="1">
      <c r="A840" s="1805"/>
      <c r="B840" s="1805"/>
      <c r="C840" s="993"/>
      <c r="D840" s="993"/>
      <c r="E840" s="993"/>
      <c r="F840" s="995"/>
      <c r="G840" s="166"/>
      <c r="H840" s="1022"/>
      <c r="I840" s="1018"/>
      <c r="J840" s="995"/>
      <c r="K840" s="992"/>
      <c r="L840" s="993"/>
    </row>
    <row r="841" spans="1:12" ht="12.75" customHeight="1" hidden="1">
      <c r="A841" s="1805"/>
      <c r="B841" s="1805"/>
      <c r="C841" s="993"/>
      <c r="D841" s="238"/>
      <c r="E841" s="238"/>
      <c r="F841" s="995"/>
      <c r="G841" s="166"/>
      <c r="H841" s="1022"/>
      <c r="I841" s="1018"/>
      <c r="J841" s="995"/>
      <c r="K841" s="992"/>
      <c r="L841" s="993"/>
    </row>
    <row r="842" spans="1:12" ht="12.75" customHeight="1" hidden="1">
      <c r="A842" s="1805"/>
      <c r="B842" s="1805"/>
      <c r="C842" s="993"/>
      <c r="D842" s="1076"/>
      <c r="E842" s="1017"/>
      <c r="F842" s="995"/>
      <c r="G842" s="166"/>
      <c r="H842" s="1022"/>
      <c r="I842" s="1018"/>
      <c r="J842" s="995"/>
      <c r="K842" s="992"/>
      <c r="L842" s="993"/>
    </row>
    <row r="843" spans="1:12" ht="12.75" hidden="1">
      <c r="A843" s="1805"/>
      <c r="B843" s="1805"/>
      <c r="C843" s="993"/>
      <c r="D843" s="1077"/>
      <c r="E843" s="1017"/>
      <c r="F843" s="995"/>
      <c r="G843" s="166"/>
      <c r="H843" s="1022"/>
      <c r="I843" s="1018"/>
      <c r="J843" s="995"/>
      <c r="K843" s="992"/>
      <c r="L843" s="993"/>
    </row>
    <row r="844" spans="1:12" ht="12.75" hidden="1">
      <c r="A844" s="1807"/>
      <c r="B844" s="1807"/>
      <c r="C844" s="1069"/>
      <c r="D844" s="1016"/>
      <c r="E844" s="1078"/>
      <c r="F844" s="1079"/>
      <c r="G844" s="176"/>
      <c r="H844" s="1080"/>
      <c r="I844" s="1019"/>
      <c r="J844" s="1079"/>
      <c r="K844" s="1023"/>
      <c r="L844" s="1069"/>
    </row>
    <row r="845" spans="1:12" ht="13.5" customHeight="1" hidden="1">
      <c r="A845" s="1821" t="s">
        <v>1224</v>
      </c>
      <c r="B845" s="1821"/>
      <c r="C845" s="1081">
        <f>SUM(C834:C844)</f>
        <v>0</v>
      </c>
      <c r="D845" s="1081">
        <f>SUM(D834:D841)</f>
        <v>0</v>
      </c>
      <c r="E845" s="1082">
        <f>SUM(E834:E841)</f>
        <v>0</v>
      </c>
      <c r="F845" s="205"/>
      <c r="G845" s="205"/>
      <c r="H845" s="1083"/>
      <c r="I845" s="1084"/>
      <c r="J845" s="1085"/>
      <c r="K845" s="1086">
        <f>SUM(K834)</f>
        <v>0</v>
      </c>
      <c r="L845" s="1081"/>
    </row>
    <row r="846" spans="1:12" ht="12.75" customHeight="1" hidden="1">
      <c r="A846" s="1811" t="s">
        <v>1225</v>
      </c>
      <c r="B846" s="1811"/>
      <c r="C846" s="230"/>
      <c r="D846" s="222"/>
      <c r="E846" s="1068"/>
      <c r="F846" s="232"/>
      <c r="G846" s="232"/>
      <c r="H846" s="233"/>
      <c r="I846" s="234"/>
      <c r="J846" s="235"/>
      <c r="K846" s="236"/>
      <c r="L846" s="230"/>
    </row>
    <row r="847" spans="1:12" ht="12.75" customHeight="1" hidden="1">
      <c r="A847" s="1811"/>
      <c r="B847" s="1811"/>
      <c r="C847" s="230"/>
      <c r="D847" s="230"/>
      <c r="E847" s="1068"/>
      <c r="F847" s="232"/>
      <c r="G847" s="232"/>
      <c r="H847" s="233"/>
      <c r="I847" s="234"/>
      <c r="J847" s="235"/>
      <c r="K847" s="236"/>
      <c r="L847" s="230"/>
    </row>
    <row r="848" spans="1:12" ht="12.75" customHeight="1" hidden="1">
      <c r="A848" s="1811"/>
      <c r="B848" s="1811"/>
      <c r="C848" s="230"/>
      <c r="D848" s="230"/>
      <c r="E848" s="1068"/>
      <c r="F848" s="232"/>
      <c r="G848" s="232"/>
      <c r="H848" s="233"/>
      <c r="I848" s="234"/>
      <c r="J848" s="235"/>
      <c r="K848" s="236"/>
      <c r="L848" s="230"/>
    </row>
    <row r="849" spans="1:12" ht="12.75" hidden="1">
      <c r="A849" s="1815"/>
      <c r="B849" s="1815"/>
      <c r="C849" s="1067"/>
      <c r="D849" s="230"/>
      <c r="E849" s="647"/>
      <c r="F849" s="1087"/>
      <c r="G849" s="1087"/>
      <c r="H849" s="1088"/>
      <c r="I849" s="1005"/>
      <c r="J849" s="1006"/>
      <c r="K849" s="1089"/>
      <c r="L849" s="1067"/>
    </row>
    <row r="850" spans="1:12" ht="12.75" hidden="1">
      <c r="A850" s="1822" t="s">
        <v>1226</v>
      </c>
      <c r="B850" s="1822"/>
      <c r="C850" s="1081">
        <f>SUM(C846:C849)</f>
        <v>0</v>
      </c>
      <c r="D850" s="1081">
        <f>SUM(D846:D849)</f>
        <v>0</v>
      </c>
      <c r="E850" s="1082">
        <f>SUM(E846:E849)</f>
        <v>0</v>
      </c>
      <c r="F850" s="1090"/>
      <c r="G850" s="1090"/>
      <c r="H850" s="1091"/>
      <c r="I850" s="1092"/>
      <c r="J850" s="1093"/>
      <c r="K850" s="1086">
        <f>SUM(K846:K849)</f>
        <v>0</v>
      </c>
      <c r="L850" s="1081"/>
    </row>
    <row r="851" spans="1:12" ht="12.75" hidden="1">
      <c r="A851" s="1823"/>
      <c r="B851" s="1823"/>
      <c r="C851" s="1029"/>
      <c r="D851" s="1094"/>
      <c r="E851" s="1095"/>
      <c r="F851" s="1032"/>
      <c r="G851" s="1032"/>
      <c r="H851" s="1096"/>
      <c r="I851" s="1097"/>
      <c r="J851" s="1033"/>
      <c r="K851" s="1030"/>
      <c r="L851" s="1029"/>
    </row>
    <row r="852" spans="1:12" ht="12.75" hidden="1">
      <c r="A852" s="1824" t="s">
        <v>1227</v>
      </c>
      <c r="B852" s="1824"/>
      <c r="C852" s="230"/>
      <c r="D852" s="230"/>
      <c r="E852" s="1068"/>
      <c r="F852" s="232"/>
      <c r="G852" s="232"/>
      <c r="H852" s="233"/>
      <c r="I852" s="234"/>
      <c r="J852" s="235"/>
      <c r="K852" s="236"/>
      <c r="L852" s="230"/>
    </row>
    <row r="853" spans="1:12" ht="12.75" hidden="1">
      <c r="A853" s="1820"/>
      <c r="B853" s="1820"/>
      <c r="C853" s="230"/>
      <c r="D853" s="230"/>
      <c r="E853" s="1068"/>
      <c r="F853" s="232"/>
      <c r="G853" s="232"/>
      <c r="H853" s="233"/>
      <c r="I853" s="234"/>
      <c r="J853" s="235"/>
      <c r="K853" s="236"/>
      <c r="L853" s="230"/>
    </row>
    <row r="854" spans="1:12" ht="12.75" hidden="1">
      <c r="A854" s="1825"/>
      <c r="B854" s="1825"/>
      <c r="C854" s="1067"/>
      <c r="D854" s="1008"/>
      <c r="E854" s="647"/>
      <c r="F854" s="1087"/>
      <c r="G854" s="1087"/>
      <c r="H854" s="1088"/>
      <c r="I854" s="1005"/>
      <c r="J854" s="1006"/>
      <c r="K854" s="1089"/>
      <c r="L854" s="1067"/>
    </row>
    <row r="855" spans="1:12" ht="12.75" hidden="1">
      <c r="A855" s="1773" t="s">
        <v>1228</v>
      </c>
      <c r="B855" s="1773"/>
      <c r="C855" s="1081">
        <f>SUM(C852:C854)</f>
        <v>0</v>
      </c>
      <c r="D855" s="1081">
        <f>SUM(D852:D854)</f>
        <v>0</v>
      </c>
      <c r="E855" s="1082">
        <f>SUM(E852:E854)</f>
        <v>0</v>
      </c>
      <c r="F855" s="1090"/>
      <c r="G855" s="1090"/>
      <c r="H855" s="1091"/>
      <c r="I855" s="1092"/>
      <c r="J855" s="1093"/>
      <c r="K855" s="1086"/>
      <c r="L855" s="1081"/>
    </row>
    <row r="856" spans="1:12" ht="12.75" hidden="1">
      <c r="A856" s="1824" t="s">
        <v>1229</v>
      </c>
      <c r="B856" s="1824"/>
      <c r="C856" s="230"/>
      <c r="D856" s="230"/>
      <c r="E856" s="1068"/>
      <c r="F856" s="232"/>
      <c r="G856" s="232"/>
      <c r="H856" s="233"/>
      <c r="I856" s="234"/>
      <c r="J856" s="235"/>
      <c r="K856" s="236"/>
      <c r="L856" s="230"/>
    </row>
    <row r="857" spans="1:12" ht="12.75" hidden="1">
      <c r="A857" s="1820"/>
      <c r="B857" s="1820"/>
      <c r="C857" s="230"/>
      <c r="D857" s="230"/>
      <c r="E857" s="1068"/>
      <c r="F857" s="232"/>
      <c r="G857" s="232"/>
      <c r="H857" s="233"/>
      <c r="I857" s="234"/>
      <c r="J857" s="235"/>
      <c r="K857" s="236"/>
      <c r="L857" s="230"/>
    </row>
    <row r="858" spans="1:12" ht="12.75" hidden="1">
      <c r="A858" s="1807"/>
      <c r="B858" s="1807"/>
      <c r="C858" s="1067"/>
      <c r="D858" s="1067"/>
      <c r="E858" s="647"/>
      <c r="F858" s="1087"/>
      <c r="G858" s="1087"/>
      <c r="H858" s="1088"/>
      <c r="I858" s="1005"/>
      <c r="J858" s="1006"/>
      <c r="K858" s="1089"/>
      <c r="L858" s="1067"/>
    </row>
    <row r="859" spans="1:12" ht="12.75" hidden="1">
      <c r="A859" s="1826" t="s">
        <v>1230</v>
      </c>
      <c r="B859" s="1826"/>
      <c r="C859" s="205"/>
      <c r="D859" s="1081">
        <f>SUM(D856:D858)</f>
        <v>0</v>
      </c>
      <c r="E859" s="1082">
        <f>SUM(E856:E858)</f>
        <v>0</v>
      </c>
      <c r="F859" s="205"/>
      <c r="G859" s="205"/>
      <c r="H859" s="1083"/>
      <c r="I859" s="1084"/>
      <c r="J859" s="1085"/>
      <c r="K859" s="1086"/>
      <c r="L859" s="1081">
        <f>SUM(L856:L858)</f>
        <v>0</v>
      </c>
    </row>
    <row r="860" spans="1:12" ht="12.75" hidden="1">
      <c r="A860" s="1811" t="s">
        <v>1231</v>
      </c>
      <c r="B860" s="1811"/>
      <c r="C860" s="230"/>
      <c r="D860" s="230"/>
      <c r="E860" s="1068"/>
      <c r="F860" s="232"/>
      <c r="G860" s="232"/>
      <c r="H860" s="233"/>
      <c r="I860" s="234"/>
      <c r="J860" s="235"/>
      <c r="K860" s="236"/>
      <c r="L860" s="230"/>
    </row>
    <row r="861" spans="1:12" ht="12.75" hidden="1">
      <c r="A861" s="1820"/>
      <c r="B861" s="1820"/>
      <c r="C861" s="230"/>
      <c r="D861" s="230"/>
      <c r="E861" s="1068"/>
      <c r="F861" s="232"/>
      <c r="G861" s="232"/>
      <c r="H861" s="233"/>
      <c r="I861" s="234"/>
      <c r="J861" s="235"/>
      <c r="K861" s="236"/>
      <c r="L861" s="230"/>
    </row>
    <row r="862" spans="1:12" ht="12.75" hidden="1">
      <c r="A862" s="1825"/>
      <c r="B862" s="1825"/>
      <c r="C862" s="1067"/>
      <c r="D862" s="230"/>
      <c r="E862" s="647"/>
      <c r="F862" s="1087"/>
      <c r="G862" s="1087"/>
      <c r="H862" s="1088"/>
      <c r="I862" s="1005"/>
      <c r="J862" s="1006"/>
      <c r="K862" s="1089"/>
      <c r="L862" s="1067"/>
    </row>
    <row r="863" spans="1:12" ht="13.5" customHeight="1" hidden="1">
      <c r="A863" s="1827" t="s">
        <v>1232</v>
      </c>
      <c r="B863" s="1827"/>
      <c r="C863" s="205">
        <f>SUM(C860:C862)</f>
        <v>0</v>
      </c>
      <c r="D863" s="1081">
        <f>SUM(C863:C863)</f>
        <v>0</v>
      </c>
      <c r="E863" s="1082">
        <f>SUM(E860:E862)</f>
        <v>0</v>
      </c>
      <c r="F863" s="205"/>
      <c r="G863" s="205"/>
      <c r="H863" s="1083"/>
      <c r="I863" s="1084"/>
      <c r="J863" s="1085"/>
      <c r="K863" s="1086"/>
      <c r="L863" s="1081"/>
    </row>
    <row r="864" spans="1:12" ht="12.75" hidden="1">
      <c r="A864" s="1811" t="s">
        <v>1233</v>
      </c>
      <c r="B864" s="1811"/>
      <c r="C864" s="230"/>
      <c r="D864" s="230"/>
      <c r="E864" s="1068"/>
      <c r="F864" s="232"/>
      <c r="G864" s="232"/>
      <c r="H864" s="233"/>
      <c r="I864" s="234"/>
      <c r="J864" s="235"/>
      <c r="K864" s="236"/>
      <c r="L864" s="230"/>
    </row>
    <row r="865" spans="1:12" ht="12.75" hidden="1">
      <c r="A865" s="1805"/>
      <c r="B865" s="1805"/>
      <c r="C865" s="993"/>
      <c r="D865" s="993"/>
      <c r="E865" s="991"/>
      <c r="F865" s="166"/>
      <c r="G865" s="166"/>
      <c r="H865" s="1022"/>
      <c r="I865" s="1018"/>
      <c r="J865" s="995"/>
      <c r="K865" s="992"/>
      <c r="L865" s="993"/>
    </row>
    <row r="866" spans="1:12" ht="12.75" hidden="1">
      <c r="A866" s="1807"/>
      <c r="B866" s="1807"/>
      <c r="C866" s="1069"/>
      <c r="D866" s="1069"/>
      <c r="E866" s="1098"/>
      <c r="F866" s="176"/>
      <c r="G866" s="176"/>
      <c r="H866" s="1080"/>
      <c r="I866" s="1019"/>
      <c r="J866" s="1079"/>
      <c r="K866" s="1023"/>
      <c r="L866" s="1069"/>
    </row>
    <row r="867" spans="1:12" ht="13.5" customHeight="1" hidden="1">
      <c r="A867" s="1827" t="s">
        <v>1234</v>
      </c>
      <c r="B867" s="1827"/>
      <c r="C867" s="1081">
        <f>SUM(C864:C866)</f>
        <v>0</v>
      </c>
      <c r="D867" s="1081">
        <v>0</v>
      </c>
      <c r="E867" s="1082">
        <f>SUM(E864:E866)</f>
        <v>0</v>
      </c>
      <c r="F867" s="205"/>
      <c r="G867" s="205"/>
      <c r="H867" s="1083"/>
      <c r="I867" s="1084"/>
      <c r="J867" s="1085"/>
      <c r="K867" s="1086"/>
      <c r="L867" s="1081"/>
    </row>
    <row r="868" spans="1:12" ht="12.75" hidden="1">
      <c r="A868" s="1815" t="s">
        <v>1235</v>
      </c>
      <c r="B868" s="1815"/>
      <c r="C868" s="1067"/>
      <c r="D868" s="230"/>
      <c r="E868" s="1068"/>
      <c r="F868" s="232"/>
      <c r="G868" s="232"/>
      <c r="H868" s="233"/>
      <c r="I868" s="234"/>
      <c r="J868" s="235"/>
      <c r="K868" s="236"/>
      <c r="L868" s="230"/>
    </row>
    <row r="869" spans="1:12" ht="12.75" hidden="1">
      <c r="A869" s="1805" t="s">
        <v>1236</v>
      </c>
      <c r="B869" s="1805"/>
      <c r="C869" s="1069"/>
      <c r="D869" s="230"/>
      <c r="E869" s="991"/>
      <c r="F869" s="166"/>
      <c r="G869" s="166"/>
      <c r="H869" s="1022"/>
      <c r="I869" s="1018"/>
      <c r="J869" s="995"/>
      <c r="K869" s="992"/>
      <c r="L869" s="993"/>
    </row>
    <row r="870" spans="1:12" ht="12.75" hidden="1">
      <c r="A870" s="1807"/>
      <c r="B870" s="1807"/>
      <c r="C870" s="1069"/>
      <c r="D870" s="1069"/>
      <c r="E870" s="1098"/>
      <c r="F870" s="176"/>
      <c r="G870" s="176"/>
      <c r="H870" s="1080"/>
      <c r="I870" s="1019"/>
      <c r="J870" s="1079"/>
      <c r="K870" s="1023"/>
      <c r="L870" s="1069"/>
    </row>
    <row r="871" spans="1:12" ht="12.75" hidden="1">
      <c r="A871" s="1826" t="s">
        <v>1237</v>
      </c>
      <c r="B871" s="1826"/>
      <c r="C871" s="1081">
        <f>SUM(C868:C869)</f>
        <v>0</v>
      </c>
      <c r="D871" s="1081"/>
      <c r="E871" s="1082">
        <v>0</v>
      </c>
      <c r="F871" s="205"/>
      <c r="G871" s="205"/>
      <c r="H871" s="1083"/>
      <c r="I871" s="1084"/>
      <c r="J871" s="1085"/>
      <c r="K871" s="1086">
        <f>SUM(K868:K869)</f>
        <v>0</v>
      </c>
      <c r="L871" s="1081"/>
    </row>
    <row r="872" spans="1:12" ht="39" customHeight="1" hidden="1">
      <c r="A872" s="1824" t="s">
        <v>1238</v>
      </c>
      <c r="B872" s="1824"/>
      <c r="C872" s="230"/>
      <c r="D872" s="230"/>
      <c r="E872" s="230"/>
      <c r="F872" s="231"/>
      <c r="G872" s="232"/>
      <c r="H872" s="233"/>
      <c r="I872" s="234"/>
      <c r="J872" s="235"/>
      <c r="K872" s="236"/>
      <c r="L872" s="230"/>
    </row>
    <row r="873" spans="1:12" ht="0.75" customHeight="1" hidden="1">
      <c r="A873" s="1828" t="s">
        <v>1239</v>
      </c>
      <c r="B873" s="1828"/>
      <c r="C873" s="1069"/>
      <c r="D873" s="1069"/>
      <c r="E873" s="1069"/>
      <c r="F873" s="1099"/>
      <c r="G873" s="176"/>
      <c r="H873" s="1080"/>
      <c r="I873" s="1019"/>
      <c r="J873" s="1079"/>
      <c r="K873" s="1023"/>
      <c r="L873" s="1069"/>
    </row>
    <row r="874" spans="1:12" ht="13.5" customHeight="1" hidden="1">
      <c r="A874" s="1829" t="s">
        <v>1240</v>
      </c>
      <c r="B874" s="1829"/>
      <c r="C874" s="1100">
        <f>SUM(C872:C873)</f>
        <v>0</v>
      </c>
      <c r="D874" s="1100"/>
      <c r="E874" s="1100">
        <f>SUM(E872:E873)</f>
        <v>0</v>
      </c>
      <c r="F874" s="1101"/>
      <c r="G874" s="1102"/>
      <c r="H874" s="1103"/>
      <c r="I874" s="1104"/>
      <c r="J874" s="1105"/>
      <c r="K874" s="1106"/>
      <c r="L874" s="1100"/>
    </row>
    <row r="875" spans="1:12" ht="13.5" customHeight="1" hidden="1">
      <c r="A875" s="1830" t="s">
        <v>1241</v>
      </c>
      <c r="B875" s="1830"/>
      <c r="C875" s="1107">
        <f aca="true" t="shared" si="13" ref="C875:L875">SUM(C874,C871,C867,C863,C859,C855,C850,C845,C829,C796,C775,C755)</f>
        <v>168072</v>
      </c>
      <c r="D875" s="1107">
        <f t="shared" si="13"/>
        <v>143072</v>
      </c>
      <c r="E875" s="1107">
        <f t="shared" si="13"/>
        <v>0</v>
      </c>
      <c r="F875" s="1107">
        <f t="shared" si="13"/>
        <v>0</v>
      </c>
      <c r="G875" s="1107">
        <f t="shared" si="13"/>
        <v>0</v>
      </c>
      <c r="H875" s="1107">
        <f t="shared" si="13"/>
        <v>0</v>
      </c>
      <c r="I875" s="1107">
        <f t="shared" si="13"/>
        <v>0</v>
      </c>
      <c r="J875" s="1107">
        <f t="shared" si="13"/>
        <v>0</v>
      </c>
      <c r="K875" s="1107">
        <f t="shared" si="13"/>
        <v>155053</v>
      </c>
      <c r="L875" s="14">
        <f t="shared" si="13"/>
        <v>0</v>
      </c>
    </row>
    <row r="876" spans="1:12" ht="12.75">
      <c r="A876" s="16"/>
      <c r="B876" s="16"/>
      <c r="C876" s="893"/>
      <c r="D876" s="894"/>
      <c r="E876" s="894"/>
      <c r="F876" s="16"/>
      <c r="G876" s="16"/>
      <c r="H876" s="16"/>
      <c r="I876" s="16"/>
      <c r="J876" s="16"/>
      <c r="K876" s="894"/>
      <c r="L876" s="894"/>
    </row>
    <row r="877" spans="1:12" ht="12.75">
      <c r="A877" s="16"/>
      <c r="B877" s="16"/>
      <c r="C877" s="893"/>
      <c r="D877" s="894"/>
      <c r="E877" s="894"/>
      <c r="F877" s="16"/>
      <c r="G877" s="16"/>
      <c r="H877" s="16"/>
      <c r="I877" s="16"/>
      <c r="J877" s="16"/>
      <c r="K877" s="894"/>
      <c r="L877" s="894"/>
    </row>
    <row r="878" spans="1:12" ht="12.75">
      <c r="A878" s="16"/>
      <c r="B878" s="16"/>
      <c r="C878" s="893"/>
      <c r="D878" s="894"/>
      <c r="E878" s="894"/>
      <c r="F878" s="16"/>
      <c r="G878" s="16"/>
      <c r="H878" s="16"/>
      <c r="I878" s="16"/>
      <c r="J878" s="16"/>
      <c r="K878" s="894"/>
      <c r="L878" s="894"/>
    </row>
    <row r="879" spans="1:12" ht="12.75">
      <c r="A879" s="16"/>
      <c r="B879" s="16"/>
      <c r="C879" s="893"/>
      <c r="D879" s="894"/>
      <c r="E879" s="894"/>
      <c r="F879" s="16"/>
      <c r="G879" s="16"/>
      <c r="H879" s="16"/>
      <c r="I879" s="16"/>
      <c r="J879" s="16"/>
      <c r="K879" s="894"/>
      <c r="L879" s="894"/>
    </row>
    <row r="880" spans="1:12" ht="12.75">
      <c r="A880" s="16"/>
      <c r="B880" s="16"/>
      <c r="C880" s="893"/>
      <c r="D880" s="894"/>
      <c r="E880" s="894"/>
      <c r="F880" s="16"/>
      <c r="G880" s="16"/>
      <c r="H880" s="16"/>
      <c r="I880" s="16"/>
      <c r="J880" s="16"/>
      <c r="K880" s="894"/>
      <c r="L880" s="894"/>
    </row>
    <row r="881" spans="1:12" ht="12.75">
      <c r="A881" s="16"/>
      <c r="B881" s="16"/>
      <c r="C881" s="893"/>
      <c r="D881" s="894"/>
      <c r="E881" s="894"/>
      <c r="F881" s="16"/>
      <c r="G881" s="16"/>
      <c r="H881" s="16"/>
      <c r="I881" s="16"/>
      <c r="J881" s="16"/>
      <c r="K881" s="894"/>
      <c r="L881" s="894"/>
    </row>
    <row r="882" spans="1:12" ht="12.75">
      <c r="A882" s="16"/>
      <c r="B882" s="16"/>
      <c r="C882" s="893"/>
      <c r="D882" s="894"/>
      <c r="E882" s="894"/>
      <c r="F882" s="16"/>
      <c r="G882" s="16"/>
      <c r="H882" s="16"/>
      <c r="I882" s="16"/>
      <c r="J882" s="16"/>
      <c r="K882" s="894"/>
      <c r="L882" s="894"/>
    </row>
    <row r="883" spans="1:12" ht="12.75">
      <c r="A883" s="16"/>
      <c r="B883" s="16"/>
      <c r="C883" s="893"/>
      <c r="D883" s="894"/>
      <c r="E883" s="894"/>
      <c r="F883" s="16"/>
      <c r="G883" s="16"/>
      <c r="H883" s="16"/>
      <c r="I883" s="16"/>
      <c r="J883" s="16"/>
      <c r="K883" s="894"/>
      <c r="L883" s="894"/>
    </row>
    <row r="884" spans="1:12" ht="12.75">
      <c r="A884" s="16"/>
      <c r="B884" s="16"/>
      <c r="C884" s="893"/>
      <c r="D884" s="894"/>
      <c r="E884" s="894"/>
      <c r="F884" s="16"/>
      <c r="G884" s="16"/>
      <c r="H884" s="16"/>
      <c r="I884" s="16"/>
      <c r="J884" s="16"/>
      <c r="K884" s="894"/>
      <c r="L884" s="894"/>
    </row>
    <row r="885" spans="1:12" ht="12.75">
      <c r="A885" s="16"/>
      <c r="B885" s="16"/>
      <c r="C885" s="893"/>
      <c r="D885" s="894"/>
      <c r="E885" s="894"/>
      <c r="F885" s="16"/>
      <c r="G885" s="16"/>
      <c r="H885" s="16"/>
      <c r="I885" s="16"/>
      <c r="J885" s="16"/>
      <c r="K885" s="894"/>
      <c r="L885" s="894"/>
    </row>
    <row r="886" spans="1:12" ht="12.75">
      <c r="A886" s="16"/>
      <c r="B886" s="16"/>
      <c r="C886" s="893"/>
      <c r="D886" s="894"/>
      <c r="E886" s="894"/>
      <c r="F886" s="16"/>
      <c r="G886" s="16"/>
      <c r="H886" s="16"/>
      <c r="I886" s="16"/>
      <c r="J886" s="16"/>
      <c r="K886" s="894"/>
      <c r="L886" s="894"/>
    </row>
    <row r="887" spans="11:12" ht="12.75">
      <c r="K887" s="648"/>
      <c r="L887" s="649" t="s">
        <v>1242</v>
      </c>
    </row>
    <row r="891" spans="1:12" ht="13.5">
      <c r="A891" s="369"/>
      <c r="B891" s="1728" t="s">
        <v>1124</v>
      </c>
      <c r="C891" s="1728"/>
      <c r="D891" s="1728"/>
      <c r="E891" s="1728"/>
      <c r="F891" s="1728"/>
      <c r="G891" s="1728"/>
      <c r="H891" s="1728"/>
      <c r="I891" s="1728"/>
      <c r="J891" s="1728"/>
      <c r="K891" s="1728"/>
      <c r="L891" s="1728"/>
    </row>
    <row r="892" spans="1:12" ht="14.25">
      <c r="A892" s="369"/>
      <c r="B892" s="370"/>
      <c r="C892" s="650"/>
      <c r="D892" s="651"/>
      <c r="E892" s="651"/>
      <c r="F892" s="650"/>
      <c r="G892" s="650"/>
      <c r="H892" s="650"/>
      <c r="I892" s="650"/>
      <c r="J892" s="650"/>
      <c r="K892" s="368"/>
      <c r="L892" s="368"/>
    </row>
    <row r="893" spans="1:12" ht="14.25">
      <c r="A893" s="369"/>
      <c r="B893" s="1778" t="s">
        <v>1106</v>
      </c>
      <c r="C893" s="1778"/>
      <c r="D893" s="1778"/>
      <c r="E893" s="1778"/>
      <c r="F893" s="1778"/>
      <c r="G893" s="1778"/>
      <c r="H893" s="1778"/>
      <c r="I893" s="369"/>
      <c r="J893" s="369"/>
      <c r="K893" s="368"/>
      <c r="L893" s="368" t="s">
        <v>875</v>
      </c>
    </row>
    <row r="894" spans="1:12" ht="14.25">
      <c r="A894" s="369"/>
      <c r="B894" s="370"/>
      <c r="C894" s="653"/>
      <c r="D894" s="370"/>
      <c r="E894" s="370"/>
      <c r="F894" s="653"/>
      <c r="G894" s="653"/>
      <c r="H894" s="653"/>
      <c r="I894" s="369"/>
      <c r="J894" s="369"/>
      <c r="K894" s="368"/>
      <c r="L894" s="368"/>
    </row>
    <row r="895" spans="1:12" ht="14.25">
      <c r="A895" s="1779"/>
      <c r="B895" s="1780" t="s">
        <v>1125</v>
      </c>
      <c r="C895" s="654" t="s">
        <v>591</v>
      </c>
      <c r="D895" s="1781" t="s">
        <v>592</v>
      </c>
      <c r="E895" s="1781"/>
      <c r="F895" s="1781"/>
      <c r="G895" s="1781"/>
      <c r="H895" s="1781"/>
      <c r="I895" s="1781"/>
      <c r="J895" s="1781"/>
      <c r="K895" s="372" t="s">
        <v>796</v>
      </c>
      <c r="L895" s="372" t="s">
        <v>797</v>
      </c>
    </row>
    <row r="896" spans="1:12" ht="14.25">
      <c r="A896" s="1779"/>
      <c r="B896" s="1780"/>
      <c r="C896" s="654"/>
      <c r="D896" s="655"/>
      <c r="E896" s="655"/>
      <c r="F896" s="655" t="s">
        <v>798</v>
      </c>
      <c r="G896" s="655"/>
      <c r="H896" s="655"/>
      <c r="I896" s="655"/>
      <c r="J896" s="656"/>
      <c r="K896" s="1782" t="s">
        <v>1009</v>
      </c>
      <c r="L896" s="1782"/>
    </row>
    <row r="897" spans="1:12" ht="14.25">
      <c r="A897" s="1783" t="s">
        <v>1126</v>
      </c>
      <c r="B897" s="1783"/>
      <c r="C897" s="654"/>
      <c r="D897" s="657"/>
      <c r="E897" s="657"/>
      <c r="F897" s="657"/>
      <c r="G897" s="657"/>
      <c r="H897" s="657"/>
      <c r="I897" s="657"/>
      <c r="J897" s="657"/>
      <c r="K897" s="657"/>
      <c r="L897" s="658"/>
    </row>
    <row r="898" spans="1:12" ht="14.25">
      <c r="A898" s="659">
        <v>1</v>
      </c>
      <c r="B898" s="660" t="s">
        <v>675</v>
      </c>
      <c r="C898" s="661"/>
      <c r="D898" s="662" t="s">
        <v>1243</v>
      </c>
      <c r="E898" s="662"/>
      <c r="F898" s="663"/>
      <c r="G898" s="662"/>
      <c r="H898" s="664"/>
      <c r="I898" s="663"/>
      <c r="J898" s="663"/>
      <c r="K898" s="665" t="s">
        <v>1244</v>
      </c>
      <c r="L898" s="666"/>
    </row>
    <row r="899" spans="1:12" ht="14.25">
      <c r="A899" s="667">
        <v>2</v>
      </c>
      <c r="B899" s="668" t="s">
        <v>738</v>
      </c>
      <c r="C899" s="669"/>
      <c r="D899" s="670">
        <v>3236</v>
      </c>
      <c r="E899" s="671"/>
      <c r="F899" s="672"/>
      <c r="G899" s="673"/>
      <c r="H899" s="674"/>
      <c r="I899" s="672"/>
      <c r="J899" s="675"/>
      <c r="K899" s="676">
        <v>1334</v>
      </c>
      <c r="L899" s="671"/>
    </row>
    <row r="900" spans="1:12" ht="14.25">
      <c r="A900" s="677">
        <v>2</v>
      </c>
      <c r="B900" s="377" t="s">
        <v>1129</v>
      </c>
      <c r="C900" s="678"/>
      <c r="D900" s="671"/>
      <c r="E900" s="679"/>
      <c r="F900" s="680"/>
      <c r="G900" s="681"/>
      <c r="H900" s="682"/>
      <c r="I900" s="680"/>
      <c r="J900" s="683"/>
      <c r="K900" s="684"/>
      <c r="L900" s="679"/>
    </row>
    <row r="901" spans="1:12" ht="14.25">
      <c r="A901" s="685">
        <v>3</v>
      </c>
      <c r="B901" s="381" t="s">
        <v>1130</v>
      </c>
      <c r="C901" s="686"/>
      <c r="D901" s="679"/>
      <c r="E901" s="679"/>
      <c r="F901" s="680"/>
      <c r="G901" s="681"/>
      <c r="H901" s="682"/>
      <c r="I901" s="680"/>
      <c r="J901" s="683"/>
      <c r="K901" s="684"/>
      <c r="L901" s="679"/>
    </row>
    <row r="902" spans="1:12" ht="14.25">
      <c r="A902" s="685">
        <v>4</v>
      </c>
      <c r="B902" s="381" t="s">
        <v>1131</v>
      </c>
      <c r="C902" s="686"/>
      <c r="D902" s="679"/>
      <c r="E902" s="679"/>
      <c r="F902" s="680"/>
      <c r="G902" s="681"/>
      <c r="H902" s="682"/>
      <c r="I902" s="680"/>
      <c r="J902" s="683"/>
      <c r="K902" s="684"/>
      <c r="L902" s="679"/>
    </row>
    <row r="903" spans="1:12" ht="14.25">
      <c r="A903" s="687">
        <v>5</v>
      </c>
      <c r="B903" s="668" t="s">
        <v>1132</v>
      </c>
      <c r="C903" s="688"/>
      <c r="D903" s="689"/>
      <c r="E903" s="689"/>
      <c r="F903" s="690"/>
      <c r="G903" s="691"/>
      <c r="H903" s="692"/>
      <c r="I903" s="690"/>
      <c r="J903" s="693"/>
      <c r="K903" s="694"/>
      <c r="L903" s="689"/>
    </row>
    <row r="904" spans="1:12" ht="14.25">
      <c r="A904" s="667"/>
      <c r="B904" s="695" t="s">
        <v>1133</v>
      </c>
      <c r="C904" s="669">
        <f>SUM(C898:C903)</f>
        <v>0</v>
      </c>
      <c r="D904" s="670"/>
      <c r="E904" s="696"/>
      <c r="F904" s="697"/>
      <c r="G904" s="696"/>
      <c r="H904" s="698"/>
      <c r="I904" s="698"/>
      <c r="J904" s="699"/>
      <c r="K904" s="699">
        <v>1349</v>
      </c>
      <c r="L904" s="696"/>
    </row>
    <row r="905" spans="1:12" ht="14.25">
      <c r="A905" s="700">
        <v>3</v>
      </c>
      <c r="B905" s="701" t="s">
        <v>1134</v>
      </c>
      <c r="C905" s="702"/>
      <c r="D905" s="703">
        <v>18031</v>
      </c>
      <c r="E905" s="703"/>
      <c r="F905" s="704"/>
      <c r="G905" s="703"/>
      <c r="H905" s="705"/>
      <c r="I905" s="704"/>
      <c r="J905" s="704"/>
      <c r="K905" s="706">
        <v>0</v>
      </c>
      <c r="L905" s="703"/>
    </row>
    <row r="906" spans="1:12" ht="14.25">
      <c r="A906" s="685">
        <v>4</v>
      </c>
      <c r="B906" s="381" t="s">
        <v>1135</v>
      </c>
      <c r="C906" s="686"/>
      <c r="D906" s="679"/>
      <c r="E906" s="679"/>
      <c r="F906" s="680"/>
      <c r="G906" s="681"/>
      <c r="H906" s="682"/>
      <c r="I906" s="680"/>
      <c r="J906" s="683"/>
      <c r="K906" s="684"/>
      <c r="L906" s="679"/>
    </row>
    <row r="907" spans="1:12" ht="14.25">
      <c r="A907" s="685">
        <v>5</v>
      </c>
      <c r="B907" s="381" t="s">
        <v>1136</v>
      </c>
      <c r="C907" s="686"/>
      <c r="D907" s="679">
        <v>71634</v>
      </c>
      <c r="E907" s="679"/>
      <c r="F907" s="680"/>
      <c r="G907" s="681"/>
      <c r="H907" s="682"/>
      <c r="I907" s="680"/>
      <c r="J907" s="683"/>
      <c r="K907" s="684">
        <v>39535</v>
      </c>
      <c r="L907" s="679"/>
    </row>
    <row r="908" spans="1:12" ht="14.25">
      <c r="A908" s="685">
        <v>6</v>
      </c>
      <c r="B908" s="381" t="s">
        <v>1101</v>
      </c>
      <c r="C908" s="686"/>
      <c r="D908" s="679"/>
      <c r="E908" s="679"/>
      <c r="F908" s="680"/>
      <c r="G908" s="681"/>
      <c r="H908" s="682"/>
      <c r="I908" s="680"/>
      <c r="J908" s="683"/>
      <c r="K908" s="684"/>
      <c r="L908" s="679"/>
    </row>
    <row r="909" spans="1:12" ht="14.25">
      <c r="A909" s="707">
        <v>7</v>
      </c>
      <c r="B909" s="708" t="s">
        <v>1137</v>
      </c>
      <c r="C909" s="686"/>
      <c r="D909" s="679"/>
      <c r="E909" s="679"/>
      <c r="F909" s="680"/>
      <c r="G909" s="681"/>
      <c r="H909" s="682"/>
      <c r="I909" s="709"/>
      <c r="J909" s="683"/>
      <c r="K909" s="684"/>
      <c r="L909" s="679"/>
    </row>
    <row r="910" spans="1:12" ht="14.25">
      <c r="A910" s="710">
        <v>8</v>
      </c>
      <c r="B910" s="711" t="s">
        <v>1138</v>
      </c>
      <c r="C910" s="712"/>
      <c r="D910" s="713"/>
      <c r="E910" s="713"/>
      <c r="F910" s="714"/>
      <c r="G910" s="715"/>
      <c r="H910" s="716"/>
      <c r="I910" s="717"/>
      <c r="J910" s="718"/>
      <c r="K910" s="719"/>
      <c r="L910" s="713"/>
    </row>
    <row r="911" spans="1:12" ht="28.5">
      <c r="A911" s="720">
        <v>9</v>
      </c>
      <c r="B911" s="721" t="s">
        <v>1139</v>
      </c>
      <c r="C911" s="722">
        <f>SUM(C904:C908)</f>
        <v>0</v>
      </c>
      <c r="D911" s="723">
        <v>94289</v>
      </c>
      <c r="E911" s="723"/>
      <c r="F911" s="723"/>
      <c r="G911" s="723"/>
      <c r="H911" s="723"/>
      <c r="I911" s="723"/>
      <c r="J911" s="723"/>
      <c r="K911" s="724">
        <v>40884</v>
      </c>
      <c r="L911" s="723"/>
    </row>
    <row r="912" spans="1:12" ht="14.25">
      <c r="A912" s="369"/>
      <c r="B912" s="370"/>
      <c r="C912" s="653"/>
      <c r="D912" s="370"/>
      <c r="E912" s="370"/>
      <c r="F912" s="653"/>
      <c r="G912" s="653"/>
      <c r="H912" s="653"/>
      <c r="I912" s="369"/>
      <c r="J912" s="369"/>
      <c r="K912" s="368"/>
      <c r="L912" s="368"/>
    </row>
    <row r="913" spans="1:12" ht="14.25">
      <c r="A913" s="369"/>
      <c r="B913" s="369"/>
      <c r="C913" s="369"/>
      <c r="D913" s="368"/>
      <c r="E913" s="368"/>
      <c r="F913" s="369"/>
      <c r="G913" s="369"/>
      <c r="H913" s="369"/>
      <c r="I913" s="369"/>
      <c r="J913" s="369"/>
      <c r="K913" s="368"/>
      <c r="L913" s="368"/>
    </row>
    <row r="914" spans="1:12" ht="14.25">
      <c r="A914" s="1779"/>
      <c r="B914" s="1780" t="s">
        <v>795</v>
      </c>
      <c r="C914" s="371" t="s">
        <v>591</v>
      </c>
      <c r="D914" s="1782" t="s">
        <v>592</v>
      </c>
      <c r="E914" s="1782"/>
      <c r="F914" s="1782"/>
      <c r="G914" s="1782"/>
      <c r="H914" s="1782"/>
      <c r="I914" s="1782"/>
      <c r="J914" s="1782"/>
      <c r="K914" s="372" t="s">
        <v>796</v>
      </c>
      <c r="L914" s="372" t="s">
        <v>797</v>
      </c>
    </row>
    <row r="915" spans="1:12" ht="14.25">
      <c r="A915" s="1779"/>
      <c r="B915" s="1780"/>
      <c r="C915" s="654"/>
      <c r="D915" s="655"/>
      <c r="E915" s="655"/>
      <c r="F915" s="655" t="s">
        <v>798</v>
      </c>
      <c r="G915" s="655"/>
      <c r="H915" s="655"/>
      <c r="I915" s="655"/>
      <c r="J915" s="656"/>
      <c r="K915" s="1782" t="s">
        <v>1009</v>
      </c>
      <c r="L915" s="1782"/>
    </row>
    <row r="916" spans="1:12" ht="14.25">
      <c r="A916" s="1784" t="s">
        <v>1126</v>
      </c>
      <c r="B916" s="1784"/>
      <c r="C916" s="725"/>
      <c r="D916" s="657"/>
      <c r="E916" s="657"/>
      <c r="F916" s="657"/>
      <c r="G916" s="657"/>
      <c r="H916" s="657"/>
      <c r="I916" s="657"/>
      <c r="J916" s="657"/>
      <c r="K916" s="657"/>
      <c r="L916" s="658"/>
    </row>
    <row r="917" spans="1:12" ht="14.25">
      <c r="A917" s="726">
        <v>1</v>
      </c>
      <c r="B917" s="727" t="s">
        <v>801</v>
      </c>
      <c r="C917" s="728"/>
      <c r="D917" s="728">
        <v>50027</v>
      </c>
      <c r="E917" s="728"/>
      <c r="F917" s="729"/>
      <c r="G917" s="730"/>
      <c r="H917" s="731"/>
      <c r="I917" s="729"/>
      <c r="J917" s="675"/>
      <c r="K917" s="732">
        <v>32479</v>
      </c>
      <c r="L917" s="728"/>
    </row>
    <row r="918" spans="1:12" ht="14.25">
      <c r="A918" s="733">
        <v>2</v>
      </c>
      <c r="B918" s="382" t="s">
        <v>802</v>
      </c>
      <c r="C918" s="679"/>
      <c r="D918" s="679">
        <v>13674</v>
      </c>
      <c r="E918" s="679"/>
      <c r="F918" s="683"/>
      <c r="G918" s="681"/>
      <c r="H918" s="680"/>
      <c r="I918" s="683"/>
      <c r="J918" s="683"/>
      <c r="K918" s="684">
        <v>7871</v>
      </c>
      <c r="L918" s="679"/>
    </row>
    <row r="919" spans="1:12" ht="14.25">
      <c r="A919" s="733">
        <v>3</v>
      </c>
      <c r="B919" s="382" t="s">
        <v>803</v>
      </c>
      <c r="C919" s="679"/>
      <c r="D919" s="679">
        <v>28048</v>
      </c>
      <c r="E919" s="679"/>
      <c r="F919" s="683"/>
      <c r="G919" s="681"/>
      <c r="H919" s="680"/>
      <c r="I919" s="683"/>
      <c r="J919" s="683"/>
      <c r="K919" s="684">
        <v>10982</v>
      </c>
      <c r="L919" s="679"/>
    </row>
    <row r="920" spans="1:12" ht="14.25">
      <c r="A920" s="733">
        <v>4</v>
      </c>
      <c r="B920" s="382" t="s">
        <v>804</v>
      </c>
      <c r="C920" s="679"/>
      <c r="D920" s="679"/>
      <c r="E920" s="679"/>
      <c r="F920" s="683"/>
      <c r="G920" s="681"/>
      <c r="H920" s="680"/>
      <c r="I920" s="683"/>
      <c r="J920" s="683"/>
      <c r="K920" s="684"/>
      <c r="L920" s="679"/>
    </row>
    <row r="921" spans="1:12" ht="14.25">
      <c r="A921" s="733">
        <v>5</v>
      </c>
      <c r="B921" s="382" t="s">
        <v>774</v>
      </c>
      <c r="C921" s="679"/>
      <c r="D921" s="679"/>
      <c r="E921" s="679"/>
      <c r="F921" s="683"/>
      <c r="G921" s="681"/>
      <c r="H921" s="680"/>
      <c r="I921" s="683"/>
      <c r="J921" s="683"/>
      <c r="K921" s="684"/>
      <c r="L921" s="679"/>
    </row>
    <row r="922" spans="1:12" ht="14.25">
      <c r="A922" s="733">
        <v>6</v>
      </c>
      <c r="B922" s="382" t="s">
        <v>1140</v>
      </c>
      <c r="C922" s="679"/>
      <c r="D922" s="679"/>
      <c r="E922" s="679"/>
      <c r="F922" s="683"/>
      <c r="G922" s="681"/>
      <c r="H922" s="680"/>
      <c r="I922" s="683"/>
      <c r="J922" s="683"/>
      <c r="K922" s="684"/>
      <c r="L922" s="679"/>
    </row>
    <row r="923" spans="1:12" ht="14.25">
      <c r="A923" s="734">
        <v>7</v>
      </c>
      <c r="B923" s="735" t="s">
        <v>1141</v>
      </c>
      <c r="C923" s="689"/>
      <c r="D923" s="689"/>
      <c r="E923" s="689"/>
      <c r="F923" s="693"/>
      <c r="G923" s="691"/>
      <c r="H923" s="690"/>
      <c r="I923" s="693"/>
      <c r="J923" s="693"/>
      <c r="K923" s="694"/>
      <c r="L923" s="689"/>
    </row>
    <row r="924" spans="1:12" ht="14.25">
      <c r="A924" s="736">
        <v>8</v>
      </c>
      <c r="B924" s="737" t="s">
        <v>809</v>
      </c>
      <c r="C924" s="670">
        <f>SUM(C917:C923)</f>
        <v>0</v>
      </c>
      <c r="D924" s="670"/>
      <c r="E924" s="670"/>
      <c r="F924" s="738"/>
      <c r="G924" s="739"/>
      <c r="H924" s="740"/>
      <c r="I924" s="738"/>
      <c r="J924" s="738"/>
      <c r="K924" s="741">
        <f>SUM(K917:K923)</f>
        <v>51332</v>
      </c>
      <c r="L924" s="739"/>
    </row>
    <row r="925" spans="1:12" ht="14.25">
      <c r="A925" s="742">
        <v>9</v>
      </c>
      <c r="B925" s="378" t="s">
        <v>1140</v>
      </c>
      <c r="C925" s="671"/>
      <c r="D925" s="671"/>
      <c r="E925" s="671"/>
      <c r="F925" s="675"/>
      <c r="G925" s="673"/>
      <c r="H925" s="672"/>
      <c r="I925" s="675"/>
      <c r="J925" s="675"/>
      <c r="K925" s="676"/>
      <c r="L925" s="671"/>
    </row>
    <row r="926" spans="1:12" ht="14.25">
      <c r="A926" s="733">
        <v>10</v>
      </c>
      <c r="B926" s="382" t="s">
        <v>1141</v>
      </c>
      <c r="C926" s="679"/>
      <c r="D926" s="679"/>
      <c r="E926" s="679"/>
      <c r="F926" s="683"/>
      <c r="G926" s="681"/>
      <c r="H926" s="680"/>
      <c r="I926" s="683"/>
      <c r="J926" s="683"/>
      <c r="K926" s="684"/>
      <c r="L926" s="679"/>
    </row>
    <row r="927" spans="1:12" ht="14.25">
      <c r="A927" s="733">
        <v>11</v>
      </c>
      <c r="B927" s="382" t="s">
        <v>764</v>
      </c>
      <c r="C927" s="679"/>
      <c r="D927" s="679"/>
      <c r="E927" s="679"/>
      <c r="F927" s="683"/>
      <c r="G927" s="681"/>
      <c r="H927" s="680"/>
      <c r="I927" s="683"/>
      <c r="J927" s="683"/>
      <c r="K927" s="684"/>
      <c r="L927" s="679"/>
    </row>
    <row r="928" spans="1:12" ht="14.25">
      <c r="A928" s="734">
        <v>12</v>
      </c>
      <c r="B928" s="735" t="s">
        <v>814</v>
      </c>
      <c r="C928" s="689"/>
      <c r="D928" s="689">
        <v>2540</v>
      </c>
      <c r="E928" s="689"/>
      <c r="F928" s="693"/>
      <c r="G928" s="691"/>
      <c r="H928" s="690"/>
      <c r="I928" s="693"/>
      <c r="J928" s="693"/>
      <c r="K928" s="694">
        <v>0</v>
      </c>
      <c r="L928" s="689"/>
    </row>
    <row r="929" spans="1:12" ht="14.25">
      <c r="A929" s="736">
        <v>13</v>
      </c>
      <c r="B929" s="743" t="s">
        <v>816</v>
      </c>
      <c r="C929" s="703">
        <f>SUM(C925:C928)</f>
        <v>0</v>
      </c>
      <c r="D929" s="703">
        <v>0</v>
      </c>
      <c r="E929" s="703">
        <v>0</v>
      </c>
      <c r="F929" s="744"/>
      <c r="G929" s="745"/>
      <c r="H929" s="746"/>
      <c r="I929" s="744"/>
      <c r="J929" s="744"/>
      <c r="K929" s="706"/>
      <c r="L929" s="703"/>
    </row>
    <row r="930" spans="1:12" ht="14.25">
      <c r="A930" s="747"/>
      <c r="B930" s="415" t="s">
        <v>1142</v>
      </c>
      <c r="C930" s="732"/>
      <c r="D930" s="728">
        <v>24</v>
      </c>
      <c r="E930" s="748"/>
      <c r="F930" s="749"/>
      <c r="G930" s="749"/>
      <c r="H930" s="750"/>
      <c r="I930" s="751"/>
      <c r="J930" s="752"/>
      <c r="K930" s="753">
        <v>24</v>
      </c>
      <c r="L930" s="749"/>
    </row>
    <row r="931" spans="1:12" ht="14.25">
      <c r="A931" s="710"/>
      <c r="B931" s="754" t="s">
        <v>1143</v>
      </c>
      <c r="C931" s="755"/>
      <c r="D931" s="756">
        <v>1</v>
      </c>
      <c r="E931" s="757"/>
      <c r="F931" s="758"/>
      <c r="G931" s="758"/>
      <c r="H931" s="759"/>
      <c r="I931" s="760"/>
      <c r="J931" s="761"/>
      <c r="K931" s="762">
        <v>1</v>
      </c>
      <c r="L931" s="756"/>
    </row>
    <row r="932" spans="1:12" ht="28.5">
      <c r="A932" s="720">
        <v>14</v>
      </c>
      <c r="B932" s="763" t="s">
        <v>1144</v>
      </c>
      <c r="C932" s="713">
        <f>SUM(C924,C929)</f>
        <v>0</v>
      </c>
      <c r="D932" s="713">
        <v>94289</v>
      </c>
      <c r="E932" s="713"/>
      <c r="F932" s="713"/>
      <c r="G932" s="713"/>
      <c r="H932" s="713"/>
      <c r="I932" s="713"/>
      <c r="J932" s="713"/>
      <c r="K932" s="713">
        <v>40726</v>
      </c>
      <c r="L932" s="713"/>
    </row>
    <row r="933" ht="12.75">
      <c r="H933" t="s">
        <v>1014</v>
      </c>
    </row>
  </sheetData>
  <sheetProtection selectLockedCells="1" selectUnlockedCells="1"/>
  <mergeCells count="263">
    <mergeCell ref="K915:L915"/>
    <mergeCell ref="A916:B916"/>
    <mergeCell ref="A897:B897"/>
    <mergeCell ref="A914:A915"/>
    <mergeCell ref="B914:B915"/>
    <mergeCell ref="D914:J914"/>
    <mergeCell ref="B891:L891"/>
    <mergeCell ref="B893:H893"/>
    <mergeCell ref="A895:A896"/>
    <mergeCell ref="B895:B896"/>
    <mergeCell ref="D895:J895"/>
    <mergeCell ref="K896:L896"/>
    <mergeCell ref="A872:B872"/>
    <mergeCell ref="A873:B873"/>
    <mergeCell ref="A874:B874"/>
    <mergeCell ref="A875:B875"/>
    <mergeCell ref="A868:B868"/>
    <mergeCell ref="A869:B869"/>
    <mergeCell ref="A870:B870"/>
    <mergeCell ref="A871:B871"/>
    <mergeCell ref="A864:B864"/>
    <mergeCell ref="A865:B865"/>
    <mergeCell ref="A866:B866"/>
    <mergeCell ref="A867:B867"/>
    <mergeCell ref="A860:B860"/>
    <mergeCell ref="A861:B861"/>
    <mergeCell ref="A862:B862"/>
    <mergeCell ref="A863:B863"/>
    <mergeCell ref="A856:B856"/>
    <mergeCell ref="A857:B857"/>
    <mergeCell ref="A858:B858"/>
    <mergeCell ref="A859:B859"/>
    <mergeCell ref="A852:B852"/>
    <mergeCell ref="A853:B853"/>
    <mergeCell ref="A854:B854"/>
    <mergeCell ref="A855:B855"/>
    <mergeCell ref="A848:B848"/>
    <mergeCell ref="A849:B849"/>
    <mergeCell ref="A850:B850"/>
    <mergeCell ref="A851:B851"/>
    <mergeCell ref="A844:B844"/>
    <mergeCell ref="A845:B845"/>
    <mergeCell ref="A846:B846"/>
    <mergeCell ref="A847:B847"/>
    <mergeCell ref="A840:B840"/>
    <mergeCell ref="A841:B841"/>
    <mergeCell ref="A842:B842"/>
    <mergeCell ref="A843:B843"/>
    <mergeCell ref="A836:B836"/>
    <mergeCell ref="A837:B837"/>
    <mergeCell ref="A838:B838"/>
    <mergeCell ref="A839:B839"/>
    <mergeCell ref="K832:L832"/>
    <mergeCell ref="A833:B833"/>
    <mergeCell ref="A834:B834"/>
    <mergeCell ref="A835:B835"/>
    <mergeCell ref="A827:B827"/>
    <mergeCell ref="A829:B829"/>
    <mergeCell ref="A831:B832"/>
    <mergeCell ref="D831:J831"/>
    <mergeCell ref="A823:B823"/>
    <mergeCell ref="A824:B824"/>
    <mergeCell ref="A825:B825"/>
    <mergeCell ref="A826:B826"/>
    <mergeCell ref="A819:B819"/>
    <mergeCell ref="A820:B820"/>
    <mergeCell ref="A821:B821"/>
    <mergeCell ref="A822:B822"/>
    <mergeCell ref="A815:B815"/>
    <mergeCell ref="A816:B816"/>
    <mergeCell ref="A817:B817"/>
    <mergeCell ref="A818:B818"/>
    <mergeCell ref="A811:B811"/>
    <mergeCell ref="A812:B812"/>
    <mergeCell ref="A813:B813"/>
    <mergeCell ref="A814:B814"/>
    <mergeCell ref="A796:B796"/>
    <mergeCell ref="K807:L807"/>
    <mergeCell ref="A809:B810"/>
    <mergeCell ref="D809:J809"/>
    <mergeCell ref="K810:L810"/>
    <mergeCell ref="A792:B792"/>
    <mergeCell ref="A793:B793"/>
    <mergeCell ref="A794:B794"/>
    <mergeCell ref="A795:B795"/>
    <mergeCell ref="A788:B788"/>
    <mergeCell ref="A789:B789"/>
    <mergeCell ref="A790:B790"/>
    <mergeCell ref="A791:B791"/>
    <mergeCell ref="A784:B784"/>
    <mergeCell ref="A785:B785"/>
    <mergeCell ref="A786:B786"/>
    <mergeCell ref="A787:B787"/>
    <mergeCell ref="A780:B780"/>
    <mergeCell ref="A781:B781"/>
    <mergeCell ref="A782:B782"/>
    <mergeCell ref="A783:B783"/>
    <mergeCell ref="K759:L759"/>
    <mergeCell ref="A760:B760"/>
    <mergeCell ref="A775:B775"/>
    <mergeCell ref="A778:B779"/>
    <mergeCell ref="D778:J778"/>
    <mergeCell ref="K779:L779"/>
    <mergeCell ref="A755:B755"/>
    <mergeCell ref="A758:A759"/>
    <mergeCell ref="B758:B759"/>
    <mergeCell ref="D758:J758"/>
    <mergeCell ref="A737:B737"/>
    <mergeCell ref="A738:B738"/>
    <mergeCell ref="A739:B739"/>
    <mergeCell ref="A740:B740"/>
    <mergeCell ref="A733:B733"/>
    <mergeCell ref="A734:B734"/>
    <mergeCell ref="A735:B735"/>
    <mergeCell ref="A736:B736"/>
    <mergeCell ref="K687:L687"/>
    <mergeCell ref="A688:B688"/>
    <mergeCell ref="B722:K722"/>
    <mergeCell ref="B731:B732"/>
    <mergeCell ref="D731:J731"/>
    <mergeCell ref="K732:L732"/>
    <mergeCell ref="A665:B665"/>
    <mergeCell ref="A686:A687"/>
    <mergeCell ref="B686:B687"/>
    <mergeCell ref="D686:J686"/>
    <mergeCell ref="K612:L612"/>
    <mergeCell ref="A613:B613"/>
    <mergeCell ref="A659:L659"/>
    <mergeCell ref="A663:A664"/>
    <mergeCell ref="B663:B664"/>
    <mergeCell ref="D663:J663"/>
    <mergeCell ref="K664:L664"/>
    <mergeCell ref="A594:B594"/>
    <mergeCell ref="A611:A612"/>
    <mergeCell ref="B611:B612"/>
    <mergeCell ref="D611:J611"/>
    <mergeCell ref="K545:L545"/>
    <mergeCell ref="A546:B546"/>
    <mergeCell ref="B588:H588"/>
    <mergeCell ref="A592:A593"/>
    <mergeCell ref="B592:B593"/>
    <mergeCell ref="D592:J592"/>
    <mergeCell ref="K593:L593"/>
    <mergeCell ref="A525:B525"/>
    <mergeCell ref="A544:A545"/>
    <mergeCell ref="B544:B545"/>
    <mergeCell ref="D544:J544"/>
    <mergeCell ref="K477:L477"/>
    <mergeCell ref="A478:B478"/>
    <mergeCell ref="B519:H519"/>
    <mergeCell ref="A523:A524"/>
    <mergeCell ref="B523:B524"/>
    <mergeCell ref="D523:J523"/>
    <mergeCell ref="K524:L524"/>
    <mergeCell ref="A458:B458"/>
    <mergeCell ref="A476:A477"/>
    <mergeCell ref="B476:B477"/>
    <mergeCell ref="D476:J476"/>
    <mergeCell ref="A415:B415"/>
    <mergeCell ref="A452:L452"/>
    <mergeCell ref="A456:A457"/>
    <mergeCell ref="B456:B457"/>
    <mergeCell ref="D456:J456"/>
    <mergeCell ref="K457:L457"/>
    <mergeCell ref="K400:L400"/>
    <mergeCell ref="A401:B401"/>
    <mergeCell ref="A413:A414"/>
    <mergeCell ref="B413:B414"/>
    <mergeCell ref="D413:J413"/>
    <mergeCell ref="K414:L414"/>
    <mergeCell ref="B395:H395"/>
    <mergeCell ref="A399:A400"/>
    <mergeCell ref="B399:B400"/>
    <mergeCell ref="D399:J399"/>
    <mergeCell ref="A345:B345"/>
    <mergeCell ref="C389:J389"/>
    <mergeCell ref="K389:L389"/>
    <mergeCell ref="A390:B390"/>
    <mergeCell ref="K330:L330"/>
    <mergeCell ref="A331:B331"/>
    <mergeCell ref="A343:A344"/>
    <mergeCell ref="B343:B344"/>
    <mergeCell ref="D343:J343"/>
    <mergeCell ref="K344:L344"/>
    <mergeCell ref="A276:B276"/>
    <mergeCell ref="B325:H325"/>
    <mergeCell ref="A329:A330"/>
    <mergeCell ref="B329:B330"/>
    <mergeCell ref="D329:J329"/>
    <mergeCell ref="K256:L256"/>
    <mergeCell ref="A257:B257"/>
    <mergeCell ref="A274:A275"/>
    <mergeCell ref="B274:B275"/>
    <mergeCell ref="D274:J274"/>
    <mergeCell ref="K275:L275"/>
    <mergeCell ref="A236:B236"/>
    <mergeCell ref="B251:H251"/>
    <mergeCell ref="A255:A256"/>
    <mergeCell ref="B255:B256"/>
    <mergeCell ref="D255:J255"/>
    <mergeCell ref="K215:L215"/>
    <mergeCell ref="A216:B216"/>
    <mergeCell ref="A234:A235"/>
    <mergeCell ref="B234:B235"/>
    <mergeCell ref="D234:J234"/>
    <mergeCell ref="C235:J235"/>
    <mergeCell ref="K235:L235"/>
    <mergeCell ref="A197:B197"/>
    <mergeCell ref="A214:A215"/>
    <mergeCell ref="B214:B215"/>
    <mergeCell ref="D214:J214"/>
    <mergeCell ref="K173:L173"/>
    <mergeCell ref="A174:B174"/>
    <mergeCell ref="B191:H191"/>
    <mergeCell ref="A195:A196"/>
    <mergeCell ref="B195:B196"/>
    <mergeCell ref="D195:J195"/>
    <mergeCell ref="K196:L196"/>
    <mergeCell ref="A155:B155"/>
    <mergeCell ref="A172:A173"/>
    <mergeCell ref="B172:B173"/>
    <mergeCell ref="D172:J172"/>
    <mergeCell ref="C173:J173"/>
    <mergeCell ref="K136:L136"/>
    <mergeCell ref="A137:B137"/>
    <mergeCell ref="A153:A154"/>
    <mergeCell ref="B153:B154"/>
    <mergeCell ref="D153:J153"/>
    <mergeCell ref="K154:L154"/>
    <mergeCell ref="A111:B111"/>
    <mergeCell ref="B131:H131"/>
    <mergeCell ref="A135:A136"/>
    <mergeCell ref="B135:B136"/>
    <mergeCell ref="D135:J135"/>
    <mergeCell ref="K90:L90"/>
    <mergeCell ref="A91:B91"/>
    <mergeCell ref="A92:B92"/>
    <mergeCell ref="A109:A110"/>
    <mergeCell ref="B109:B110"/>
    <mergeCell ref="D109:J109"/>
    <mergeCell ref="C110:J110"/>
    <mergeCell ref="K110:L110"/>
    <mergeCell ref="A73:B73"/>
    <mergeCell ref="A89:A90"/>
    <mergeCell ref="B89:B90"/>
    <mergeCell ref="D89:J89"/>
    <mergeCell ref="K31:L31"/>
    <mergeCell ref="A32:B32"/>
    <mergeCell ref="B67:H67"/>
    <mergeCell ref="A71:A72"/>
    <mergeCell ref="B71:B72"/>
    <mergeCell ref="D71:J71"/>
    <mergeCell ref="K72:L72"/>
    <mergeCell ref="A13:B13"/>
    <mergeCell ref="A30:A31"/>
    <mergeCell ref="B30:B31"/>
    <mergeCell ref="D30:J30"/>
    <mergeCell ref="B7:L7"/>
    <mergeCell ref="B9:H9"/>
    <mergeCell ref="A11:A12"/>
    <mergeCell ref="B11:B12"/>
    <mergeCell ref="D11:J11"/>
    <mergeCell ref="K12:L12"/>
  </mergeCells>
  <printOptions/>
  <pageMargins left="0.7875" right="0.39375" top="0.7875" bottom="0.9840277777777777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09"/>
  <sheetViews>
    <sheetView tabSelected="1" workbookViewId="0" topLeftCell="A32">
      <selection activeCell="A4" sqref="A4:IV4"/>
    </sheetView>
  </sheetViews>
  <sheetFormatPr defaultColWidth="9.140625" defaultRowHeight="12.75"/>
  <cols>
    <col min="1" max="1" width="3.140625" style="0" customWidth="1"/>
    <col min="2" max="2" width="52.421875" style="0" customWidth="1"/>
    <col min="3" max="4" width="9.7109375" style="0" customWidth="1"/>
    <col min="5" max="5" width="10.28125" style="0" customWidth="1"/>
  </cols>
  <sheetData>
    <row r="1" spans="5:16" ht="12.75">
      <c r="E1" s="1108" t="s">
        <v>1245</v>
      </c>
      <c r="P1" s="1110"/>
    </row>
    <row r="2" spans="2:16" ht="12.75">
      <c r="B2" s="1831" t="s">
        <v>1246</v>
      </c>
      <c r="C2" s="1831"/>
      <c r="D2" s="1831"/>
      <c r="E2" s="1831"/>
      <c r="P2" s="1110"/>
    </row>
    <row r="3" spans="2:16" ht="15" hidden="1">
      <c r="B3" s="352"/>
      <c r="C3" s="350"/>
      <c r="D3" s="350"/>
      <c r="E3" s="350"/>
      <c r="P3" s="1110"/>
    </row>
    <row r="4" spans="2:16" ht="12.75" customHeight="1">
      <c r="B4" s="136"/>
      <c r="E4" s="1111"/>
      <c r="P4" s="1110"/>
    </row>
    <row r="5" spans="1:16" ht="26.25" customHeight="1">
      <c r="A5" s="1112"/>
      <c r="B5" s="1113" t="s">
        <v>609</v>
      </c>
      <c r="C5" s="1114" t="s">
        <v>591</v>
      </c>
      <c r="D5" s="1114" t="s">
        <v>592</v>
      </c>
      <c r="E5" s="1115" t="s">
        <v>1008</v>
      </c>
      <c r="P5" s="1110"/>
    </row>
    <row r="6" spans="1:5" ht="12.75">
      <c r="A6" s="1116" t="s">
        <v>616</v>
      </c>
      <c r="B6" s="1117" t="s">
        <v>1247</v>
      </c>
      <c r="C6" s="1118">
        <f>SUM(C7)</f>
        <v>0</v>
      </c>
      <c r="D6" s="1118">
        <f>SUM(D7)</f>
        <v>0</v>
      </c>
      <c r="E6" s="1119">
        <v>114</v>
      </c>
    </row>
    <row r="7" spans="1:5" ht="12.75" hidden="1">
      <c r="A7" s="166"/>
      <c r="B7" s="1120"/>
      <c r="C7" s="1018"/>
      <c r="D7" s="1018"/>
      <c r="E7" s="1020"/>
    </row>
    <row r="8" spans="1:5" ht="12.75" hidden="1">
      <c r="A8" s="166"/>
      <c r="B8" s="1120"/>
      <c r="C8" s="1018"/>
      <c r="D8" s="1018"/>
      <c r="E8" s="1020"/>
    </row>
    <row r="9" spans="1:5" ht="12.75" hidden="1">
      <c r="A9" s="166"/>
      <c r="B9" s="1120"/>
      <c r="C9" s="1018"/>
      <c r="D9" s="1018"/>
      <c r="E9" s="1020"/>
    </row>
    <row r="10" spans="1:5" ht="12.75" hidden="1">
      <c r="A10" s="166"/>
      <c r="B10" s="1120"/>
      <c r="C10" s="1018"/>
      <c r="D10" s="1018"/>
      <c r="E10" s="1020"/>
    </row>
    <row r="11" spans="1:5" ht="12.75" hidden="1">
      <c r="A11" s="166"/>
      <c r="B11" s="1120"/>
      <c r="C11" s="1018"/>
      <c r="D11" s="1018"/>
      <c r="E11" s="1020"/>
    </row>
    <row r="12" spans="1:5" ht="12.75" hidden="1">
      <c r="A12" s="166"/>
      <c r="B12" s="1120"/>
      <c r="C12" s="1018"/>
      <c r="D12" s="1018"/>
      <c r="E12" s="1020"/>
    </row>
    <row r="13" spans="1:5" ht="12.75" hidden="1">
      <c r="A13" s="166"/>
      <c r="B13" s="1120"/>
      <c r="C13" s="1018"/>
      <c r="D13" s="1018"/>
      <c r="E13" s="1020"/>
    </row>
    <row r="14" spans="1:5" ht="12.75" hidden="1">
      <c r="A14" s="166"/>
      <c r="B14" s="1120"/>
      <c r="C14" s="1018"/>
      <c r="D14" s="1018"/>
      <c r="E14" s="1020"/>
    </row>
    <row r="15" spans="1:5" ht="12.75" hidden="1">
      <c r="A15" s="166"/>
      <c r="B15" s="1120"/>
      <c r="C15" s="1018"/>
      <c r="D15" s="1018"/>
      <c r="E15" s="1020"/>
    </row>
    <row r="16" spans="1:5" ht="12.75" hidden="1">
      <c r="A16" s="166"/>
      <c r="B16" s="1120"/>
      <c r="C16" s="1018"/>
      <c r="D16" s="1018"/>
      <c r="E16" s="1020"/>
    </row>
    <row r="17" spans="1:5" ht="12.75">
      <c r="A17" s="1116" t="s">
        <v>617</v>
      </c>
      <c r="B17" s="1121" t="s">
        <v>1248</v>
      </c>
      <c r="C17" s="1122">
        <f>SUM(C18:C32)</f>
        <v>9049</v>
      </c>
      <c r="D17" s="1122">
        <v>9049</v>
      </c>
      <c r="E17" s="1123">
        <v>278</v>
      </c>
    </row>
    <row r="18" spans="1:5" ht="12.75">
      <c r="A18" s="166"/>
      <c r="B18" s="1120" t="s">
        <v>1249</v>
      </c>
      <c r="C18" s="1018">
        <v>300</v>
      </c>
      <c r="D18" s="1018">
        <v>300</v>
      </c>
      <c r="E18" s="1020"/>
    </row>
    <row r="19" spans="1:5" ht="12.75">
      <c r="A19" s="166"/>
      <c r="B19" s="1120" t="s">
        <v>1250</v>
      </c>
      <c r="C19" s="1018">
        <v>3400</v>
      </c>
      <c r="D19" s="1018">
        <v>3400</v>
      </c>
      <c r="E19" s="1020"/>
    </row>
    <row r="20" spans="1:5" ht="12.75">
      <c r="A20" s="166"/>
      <c r="B20" s="1120" t="s">
        <v>1251</v>
      </c>
      <c r="C20" s="1018">
        <v>278</v>
      </c>
      <c r="D20" s="1018">
        <v>278</v>
      </c>
      <c r="E20" s="1020">
        <v>278</v>
      </c>
    </row>
    <row r="21" spans="1:5" ht="12.75">
      <c r="A21" s="166"/>
      <c r="B21" s="1120" t="s">
        <v>1252</v>
      </c>
      <c r="C21" s="1018">
        <v>150</v>
      </c>
      <c r="D21" s="1018">
        <v>150</v>
      </c>
      <c r="E21" s="1020"/>
    </row>
    <row r="22" spans="1:5" ht="12.75">
      <c r="A22" s="166"/>
      <c r="B22" s="1120" t="s">
        <v>1253</v>
      </c>
      <c r="C22" s="1018">
        <v>4579</v>
      </c>
      <c r="D22" s="1018">
        <v>4579</v>
      </c>
      <c r="E22" s="1020"/>
    </row>
    <row r="23" spans="1:5" ht="12.75" hidden="1">
      <c r="A23" s="166"/>
      <c r="B23" s="1120"/>
      <c r="C23" s="1018"/>
      <c r="D23" s="1018"/>
      <c r="E23" s="1020"/>
    </row>
    <row r="24" spans="1:5" ht="12.75" hidden="1">
      <c r="A24" s="166"/>
      <c r="B24" s="1120"/>
      <c r="C24" s="1018"/>
      <c r="D24" s="1018"/>
      <c r="E24" s="1020"/>
    </row>
    <row r="25" spans="1:5" ht="12.75" hidden="1">
      <c r="A25" s="166"/>
      <c r="B25" s="1120"/>
      <c r="C25" s="1018"/>
      <c r="D25" s="1018"/>
      <c r="E25" s="1020"/>
    </row>
    <row r="26" spans="1:5" ht="12.75" hidden="1">
      <c r="A26" s="166"/>
      <c r="B26" s="1120"/>
      <c r="C26" s="1018"/>
      <c r="D26" s="1018"/>
      <c r="E26" s="1020"/>
    </row>
    <row r="27" spans="1:5" ht="12.75" hidden="1">
      <c r="A27" s="166"/>
      <c r="B27" s="1120"/>
      <c r="C27" s="1018"/>
      <c r="D27" s="1018"/>
      <c r="E27" s="1020"/>
    </row>
    <row r="28" spans="1:5" ht="12.75" hidden="1">
      <c r="A28" s="166"/>
      <c r="B28" s="1120"/>
      <c r="C28" s="1018"/>
      <c r="D28" s="1018"/>
      <c r="E28" s="1020"/>
    </row>
    <row r="29" spans="1:5" ht="12.75" hidden="1">
      <c r="A29" s="166"/>
      <c r="B29" s="1120"/>
      <c r="C29" s="1018"/>
      <c r="D29" s="1018"/>
      <c r="E29" s="1020"/>
    </row>
    <row r="30" spans="1:5" ht="12.75" hidden="1">
      <c r="A30" s="166"/>
      <c r="B30" s="1120"/>
      <c r="C30" s="1018"/>
      <c r="D30" s="1018"/>
      <c r="E30" s="1020"/>
    </row>
    <row r="31" spans="1:5" ht="12.75" hidden="1">
      <c r="A31" s="166"/>
      <c r="B31" s="1120"/>
      <c r="C31" s="1018"/>
      <c r="D31" s="1018"/>
      <c r="E31" s="1020"/>
    </row>
    <row r="32" spans="1:5" ht="12.75">
      <c r="A32" s="166"/>
      <c r="B32" s="1120" t="s">
        <v>1254</v>
      </c>
      <c r="C32" s="1018">
        <v>342</v>
      </c>
      <c r="D32" s="1018">
        <v>342</v>
      </c>
      <c r="E32" s="1020"/>
    </row>
    <row r="33" spans="1:5" ht="12.75">
      <c r="A33" s="1116" t="s">
        <v>617</v>
      </c>
      <c r="B33" s="1121" t="s">
        <v>1255</v>
      </c>
      <c r="C33" s="1122">
        <f>SUM(C34:C35)</f>
        <v>18768</v>
      </c>
      <c r="D33" s="1122">
        <v>18768</v>
      </c>
      <c r="E33" s="1123">
        <v>506</v>
      </c>
    </row>
    <row r="34" spans="1:5" ht="12.75">
      <c r="A34" s="166"/>
      <c r="B34" s="1120" t="s">
        <v>1256</v>
      </c>
      <c r="C34" s="1018">
        <v>17405</v>
      </c>
      <c r="D34" s="1018">
        <v>17405</v>
      </c>
      <c r="E34" s="1020"/>
    </row>
    <row r="35" spans="1:5" ht="12.75">
      <c r="A35" s="166"/>
      <c r="B35" s="1120" t="s">
        <v>1257</v>
      </c>
      <c r="C35" s="1018">
        <v>1363</v>
      </c>
      <c r="D35" s="1018">
        <v>1363</v>
      </c>
      <c r="E35" s="1020"/>
    </row>
    <row r="36" spans="1:5" ht="12.75" hidden="1">
      <c r="A36" s="166"/>
      <c r="B36" s="1120" t="s">
        <v>1258</v>
      </c>
      <c r="C36" s="1018"/>
      <c r="D36" s="1018"/>
      <c r="E36" s="1020"/>
    </row>
    <row r="37" spans="1:5" ht="12.75" hidden="1">
      <c r="A37" s="166"/>
      <c r="B37" s="1120" t="s">
        <v>1258</v>
      </c>
      <c r="C37" s="1018"/>
      <c r="D37" s="1018"/>
      <c r="E37" s="1020"/>
    </row>
    <row r="38" spans="1:5" ht="12.75" hidden="1">
      <c r="A38" s="166"/>
      <c r="B38" s="1120"/>
      <c r="C38" s="1018"/>
      <c r="D38" s="1018"/>
      <c r="E38" s="1020"/>
    </row>
    <row r="39" spans="1:5" ht="12.75" hidden="1">
      <c r="A39" s="166"/>
      <c r="B39" s="1120"/>
      <c r="C39" s="1018"/>
      <c r="D39" s="1018"/>
      <c r="E39" s="1020"/>
    </row>
    <row r="40" spans="1:5" ht="12.75" hidden="1">
      <c r="A40" s="166"/>
      <c r="B40" s="1124"/>
      <c r="C40" s="16"/>
      <c r="D40" s="1018"/>
      <c r="E40" s="1020"/>
    </row>
    <row r="41" spans="1:5" ht="12.75">
      <c r="A41" s="1116" t="s">
        <v>618</v>
      </c>
      <c r="B41" s="1125" t="s">
        <v>1259</v>
      </c>
      <c r="C41" s="1122">
        <f>SUM(C42:C43)</f>
        <v>7506</v>
      </c>
      <c r="D41" s="1122">
        <v>7506</v>
      </c>
      <c r="E41" s="1123">
        <v>5607</v>
      </c>
    </row>
    <row r="42" spans="1:5" ht="12.75">
      <c r="A42" s="1126"/>
      <c r="B42" s="1127" t="s">
        <v>1260</v>
      </c>
      <c r="C42" s="1128">
        <v>7259</v>
      </c>
      <c r="D42" s="1128">
        <v>7259</v>
      </c>
      <c r="E42" s="1129">
        <v>5422</v>
      </c>
    </row>
    <row r="43" spans="1:5" ht="12.75">
      <c r="A43" s="1126"/>
      <c r="B43" s="1127" t="s">
        <v>1261</v>
      </c>
      <c r="C43" s="1128">
        <v>247</v>
      </c>
      <c r="D43" s="1128">
        <v>247</v>
      </c>
      <c r="E43" s="1129">
        <v>185</v>
      </c>
    </row>
    <row r="44" spans="1:5" ht="12.75">
      <c r="A44" s="1116" t="s">
        <v>619</v>
      </c>
      <c r="B44" s="1125" t="s">
        <v>1262</v>
      </c>
      <c r="C44" s="1122">
        <f>SUM(C45)</f>
        <v>57536</v>
      </c>
      <c r="D44" s="1122">
        <v>57536</v>
      </c>
      <c r="E44" s="1123">
        <v>48883</v>
      </c>
    </row>
    <row r="45" spans="1:5" ht="12.75">
      <c r="A45" s="166"/>
      <c r="B45" s="1120" t="s">
        <v>1263</v>
      </c>
      <c r="C45" s="1018">
        <v>57536</v>
      </c>
      <c r="D45" s="1018">
        <v>57536</v>
      </c>
      <c r="E45" s="1020">
        <v>48883</v>
      </c>
    </row>
    <row r="46" spans="1:5" ht="12.75" hidden="1">
      <c r="A46" s="166"/>
      <c r="B46" s="1120" t="s">
        <v>1258</v>
      </c>
      <c r="C46" s="1018"/>
      <c r="D46" s="1018"/>
      <c r="E46" s="1020"/>
    </row>
    <row r="47" spans="1:5" ht="12.75">
      <c r="A47" s="1116" t="s">
        <v>620</v>
      </c>
      <c r="B47" s="1125" t="s">
        <v>1264</v>
      </c>
      <c r="C47" s="1122">
        <f>SUM(C48:C49)</f>
        <v>18291</v>
      </c>
      <c r="D47" s="1122">
        <v>18291</v>
      </c>
      <c r="E47" s="1123">
        <v>7014</v>
      </c>
    </row>
    <row r="48" spans="1:5" ht="12.75">
      <c r="A48" s="166"/>
      <c r="B48" s="1120" t="s">
        <v>1265</v>
      </c>
      <c r="C48" s="1018">
        <v>18031</v>
      </c>
      <c r="D48" s="1018">
        <v>18031</v>
      </c>
      <c r="E48" s="1020">
        <v>1289</v>
      </c>
    </row>
    <row r="49" spans="1:5" ht="12.75">
      <c r="A49" s="166"/>
      <c r="B49" s="1120" t="s">
        <v>1266</v>
      </c>
      <c r="C49" s="1018">
        <v>260</v>
      </c>
      <c r="D49" s="1018">
        <v>260</v>
      </c>
      <c r="E49" s="1020"/>
    </row>
    <row r="50" spans="1:5" ht="12.75" hidden="1">
      <c r="A50" s="166"/>
      <c r="B50" s="1120"/>
      <c r="C50" s="1018"/>
      <c r="D50" s="1018"/>
      <c r="E50" s="1020"/>
    </row>
    <row r="51" spans="1:5" ht="12.75" hidden="1">
      <c r="A51" s="166"/>
      <c r="B51" s="1120"/>
      <c r="C51" s="1018"/>
      <c r="D51" s="1018"/>
      <c r="E51" s="1020"/>
    </row>
    <row r="52" spans="1:5" ht="12.75" hidden="1">
      <c r="A52" s="166"/>
      <c r="B52" s="1120"/>
      <c r="C52" s="1018"/>
      <c r="D52" s="1018"/>
      <c r="E52" s="1020"/>
    </row>
    <row r="53" spans="1:5" ht="12.75" hidden="1">
      <c r="A53" s="166"/>
      <c r="B53" s="1120" t="s">
        <v>1258</v>
      </c>
      <c r="C53" s="1018"/>
      <c r="D53" s="1018"/>
      <c r="E53" s="1020"/>
    </row>
    <row r="54" spans="1:5" ht="12.75" hidden="1">
      <c r="A54" s="166"/>
      <c r="B54" s="1120" t="s">
        <v>1258</v>
      </c>
      <c r="C54" s="1018"/>
      <c r="D54" s="1018"/>
      <c r="E54" s="1020"/>
    </row>
    <row r="55" spans="1:5" ht="12.75" hidden="1">
      <c r="A55" s="166"/>
      <c r="B55" s="1120"/>
      <c r="C55" s="1018"/>
      <c r="D55" s="1018"/>
      <c r="E55" s="1020"/>
    </row>
    <row r="56" spans="1:5" ht="12.75">
      <c r="A56" s="1116" t="s">
        <v>627</v>
      </c>
      <c r="B56" s="1130" t="s">
        <v>1267</v>
      </c>
      <c r="C56" s="1131">
        <v>1184</v>
      </c>
      <c r="D56" s="1131">
        <v>1184</v>
      </c>
      <c r="E56" s="1132">
        <f>SUM(E57:E60)</f>
        <v>0</v>
      </c>
    </row>
    <row r="57" spans="1:5" ht="12.75" hidden="1">
      <c r="A57" s="166"/>
      <c r="B57" s="1133"/>
      <c r="C57" s="234"/>
      <c r="D57" s="234"/>
      <c r="E57" s="1044"/>
    </row>
    <row r="58" spans="1:5" ht="12.75" hidden="1">
      <c r="A58" s="166"/>
      <c r="B58" s="1120" t="s">
        <v>1268</v>
      </c>
      <c r="C58" s="1018"/>
      <c r="D58" s="1018"/>
      <c r="E58" s="1020"/>
    </row>
    <row r="59" spans="1:5" ht="12.75" hidden="1">
      <c r="A59" s="166"/>
      <c r="B59" s="1120" t="s">
        <v>1269</v>
      </c>
      <c r="C59" s="1018"/>
      <c r="D59" s="1018"/>
      <c r="E59" s="1020"/>
    </row>
    <row r="60" spans="1:5" ht="12.75" hidden="1">
      <c r="A60" s="166"/>
      <c r="B60" s="1120" t="s">
        <v>1270</v>
      </c>
      <c r="C60" s="1018"/>
      <c r="D60" s="1018"/>
      <c r="E60" s="1020"/>
    </row>
    <row r="61" spans="1:5" ht="12.75" hidden="1">
      <c r="A61" s="166"/>
      <c r="B61" s="1134"/>
      <c r="C61" s="1019"/>
      <c r="D61" s="1019"/>
      <c r="E61" s="1135"/>
    </row>
    <row r="62" spans="1:5" ht="12.75" hidden="1">
      <c r="A62" s="166"/>
      <c r="B62" s="1136" t="s">
        <v>1271</v>
      </c>
      <c r="C62" s="1005"/>
      <c r="D62" s="1005"/>
      <c r="E62" s="1137"/>
    </row>
    <row r="63" spans="1:5" ht="12.75">
      <c r="A63" s="1116"/>
      <c r="B63" s="1138" t="s">
        <v>1272</v>
      </c>
      <c r="C63" s="1139">
        <f>SUM(C56:C62,C47,C44,C41,C33,C17)</f>
        <v>112334</v>
      </c>
      <c r="D63" s="1139">
        <v>112334</v>
      </c>
      <c r="E63" s="1140">
        <v>62652</v>
      </c>
    </row>
    <row r="64" spans="1:5" ht="12.75">
      <c r="A64" s="1116" t="s">
        <v>629</v>
      </c>
      <c r="B64" s="1141" t="s">
        <v>1273</v>
      </c>
      <c r="C64" s="1118"/>
      <c r="D64" s="1118"/>
      <c r="E64" s="1119"/>
    </row>
    <row r="65" spans="1:5" ht="12.75">
      <c r="A65" s="1116" t="s">
        <v>631</v>
      </c>
      <c r="B65" s="1125" t="s">
        <v>1274</v>
      </c>
      <c r="C65" s="1122">
        <f>SUM(C66:C75)</f>
        <v>591650</v>
      </c>
      <c r="D65" s="1122">
        <v>591650</v>
      </c>
      <c r="E65" s="1123">
        <v>43265</v>
      </c>
    </row>
    <row r="66" spans="1:5" ht="12.75">
      <c r="A66" s="933"/>
      <c r="B66" s="1120" t="s">
        <v>1275</v>
      </c>
      <c r="C66" s="1018">
        <v>126082</v>
      </c>
      <c r="D66" s="1018">
        <v>126082</v>
      </c>
      <c r="E66" s="1020">
        <v>6386</v>
      </c>
    </row>
    <row r="67" spans="1:5" ht="11.25" customHeight="1">
      <c r="A67" s="166"/>
      <c r="B67" s="1142" t="s">
        <v>1276</v>
      </c>
      <c r="C67" s="1018">
        <v>958</v>
      </c>
      <c r="D67" s="1018">
        <v>958</v>
      </c>
      <c r="E67" s="1020">
        <v>956</v>
      </c>
    </row>
    <row r="68" spans="1:5" ht="12.75" hidden="1">
      <c r="A68" s="166"/>
      <c r="B68" s="1120" t="s">
        <v>1258</v>
      </c>
      <c r="C68" s="1018"/>
      <c r="D68" s="1018"/>
      <c r="E68" s="1020"/>
    </row>
    <row r="69" spans="1:5" ht="12.75" hidden="1">
      <c r="A69" s="166"/>
      <c r="B69" s="1120" t="s">
        <v>1258</v>
      </c>
      <c r="C69" s="1018"/>
      <c r="D69" s="1018"/>
      <c r="E69" s="1020"/>
    </row>
    <row r="70" spans="1:5" ht="12.75" hidden="1">
      <c r="A70" s="166"/>
      <c r="B70" s="1120" t="s">
        <v>1258</v>
      </c>
      <c r="C70" s="1018"/>
      <c r="D70" s="1018"/>
      <c r="E70" s="1020"/>
    </row>
    <row r="71" spans="1:5" ht="12.75">
      <c r="A71" s="166"/>
      <c r="B71" s="1120" t="s">
        <v>1256</v>
      </c>
      <c r="C71" s="1018"/>
      <c r="D71" s="1018"/>
      <c r="E71" s="1020">
        <v>15972</v>
      </c>
    </row>
    <row r="72" spans="1:5" ht="12.75">
      <c r="A72" s="166"/>
      <c r="B72" s="1120" t="s">
        <v>1257</v>
      </c>
      <c r="C72" s="1018"/>
      <c r="D72" s="1018"/>
      <c r="E72" s="1020">
        <v>405</v>
      </c>
    </row>
    <row r="73" spans="1:5" ht="12.75">
      <c r="A73" s="166"/>
      <c r="B73" s="1759" t="s">
        <v>934</v>
      </c>
      <c r="C73" s="1018">
        <v>200000</v>
      </c>
      <c r="D73" s="1018">
        <v>200000</v>
      </c>
      <c r="E73" s="1020"/>
    </row>
    <row r="74" spans="1:5" ht="12.75">
      <c r="A74" s="166"/>
      <c r="B74" s="1759" t="s">
        <v>935</v>
      </c>
      <c r="C74" s="1018">
        <v>173908</v>
      </c>
      <c r="D74" s="1018">
        <v>173908</v>
      </c>
      <c r="E74" s="1020"/>
    </row>
    <row r="75" spans="1:5" ht="12.75">
      <c r="A75" s="166"/>
      <c r="B75" s="1143" t="s">
        <v>1277</v>
      </c>
      <c r="C75" s="1018">
        <v>90702</v>
      </c>
      <c r="D75" s="1018">
        <v>90702</v>
      </c>
      <c r="E75" s="1020">
        <v>19546</v>
      </c>
    </row>
    <row r="76" spans="1:7" ht="12.75">
      <c r="A76" s="1116" t="s">
        <v>633</v>
      </c>
      <c r="B76" s="1125" t="s">
        <v>1278</v>
      </c>
      <c r="C76" s="1122"/>
      <c r="D76" s="1122"/>
      <c r="E76" s="1123"/>
      <c r="G76" t="s">
        <v>1279</v>
      </c>
    </row>
    <row r="77" spans="1:5" ht="12.75">
      <c r="A77" s="1116" t="s">
        <v>635</v>
      </c>
      <c r="B77" s="1125" t="s">
        <v>1280</v>
      </c>
      <c r="C77" s="1122">
        <f>SUM(C78)</f>
        <v>4410</v>
      </c>
      <c r="D77" s="1122">
        <v>4410</v>
      </c>
      <c r="E77" s="1123">
        <v>1300</v>
      </c>
    </row>
    <row r="78" spans="1:5" ht="12.75">
      <c r="A78" s="1126"/>
      <c r="B78" s="1120" t="s">
        <v>1281</v>
      </c>
      <c r="C78" s="1128">
        <v>4410</v>
      </c>
      <c r="D78" s="1128">
        <v>4410</v>
      </c>
      <c r="E78" s="1129">
        <v>1300</v>
      </c>
    </row>
    <row r="79" spans="1:5" ht="12.75">
      <c r="A79" s="1116" t="s">
        <v>637</v>
      </c>
      <c r="B79" s="1125" t="s">
        <v>1282</v>
      </c>
      <c r="C79" s="1122">
        <f>SUM(C80)</f>
        <v>0</v>
      </c>
      <c r="D79" s="1122"/>
      <c r="E79" s="1123"/>
    </row>
    <row r="80" spans="1:5" ht="12.75" hidden="1">
      <c r="A80" s="1144"/>
      <c r="B80" s="1120"/>
      <c r="C80" s="1145"/>
      <c r="D80" s="1145"/>
      <c r="E80" s="1146"/>
    </row>
    <row r="81" spans="1:5" ht="12.75" hidden="1">
      <c r="A81" s="1116" t="s">
        <v>641</v>
      </c>
      <c r="B81" s="1125" t="s">
        <v>1283</v>
      </c>
      <c r="C81" s="1122"/>
      <c r="D81" s="1122"/>
      <c r="E81" s="1123"/>
    </row>
    <row r="82" spans="1:5" ht="12.75" hidden="1">
      <c r="A82" s="1147"/>
      <c r="B82" s="1148"/>
      <c r="C82" s="1149"/>
      <c r="D82" s="1149"/>
      <c r="E82" s="1150"/>
    </row>
    <row r="83" spans="1:5" ht="12.75">
      <c r="A83" s="1151" t="s">
        <v>639</v>
      </c>
      <c r="B83" s="1138" t="s">
        <v>1284</v>
      </c>
      <c r="C83" s="1139">
        <f>SUM(C64,C65,C76,C77,C79,C81)</f>
        <v>596060</v>
      </c>
      <c r="D83" s="1139">
        <f>SUM(D64,D65,D76,D77,D79,D81)</f>
        <v>596060</v>
      </c>
      <c r="E83" s="1140">
        <f>SUM(E64,E65,E76,E77,E79,E81)</f>
        <v>44565</v>
      </c>
    </row>
    <row r="84" spans="1:5" ht="12.75">
      <c r="A84" s="1151" t="s">
        <v>641</v>
      </c>
      <c r="B84" s="1138" t="s">
        <v>1285</v>
      </c>
      <c r="C84" s="1139">
        <f>SUM(C63,C83)</f>
        <v>708394</v>
      </c>
      <c r="D84" s="1139">
        <f>SUM(D63,D83)</f>
        <v>708394</v>
      </c>
      <c r="E84" s="1140">
        <f>SUM(E63,E83)</f>
        <v>107217</v>
      </c>
    </row>
    <row r="85" spans="1:5" ht="12.75" hidden="1">
      <c r="A85" s="1152" t="s">
        <v>647</v>
      </c>
      <c r="B85" s="1153" t="s">
        <v>1286</v>
      </c>
      <c r="C85" s="1154"/>
      <c r="D85" s="1154"/>
      <c r="E85" s="1155"/>
    </row>
    <row r="86" spans="1:5" ht="12.75" hidden="1">
      <c r="A86" s="1116" t="s">
        <v>649</v>
      </c>
      <c r="B86" s="1125" t="s">
        <v>1287</v>
      </c>
      <c r="C86" s="1122"/>
      <c r="D86" s="1122"/>
      <c r="E86" s="1123"/>
    </row>
    <row r="87" spans="1:5" ht="12.75" hidden="1">
      <c r="A87" s="1156" t="s">
        <v>651</v>
      </c>
      <c r="B87" s="1157" t="s">
        <v>1288</v>
      </c>
      <c r="C87" s="1158"/>
      <c r="D87" s="1158"/>
      <c r="E87" s="1159"/>
    </row>
    <row r="88" spans="1:5" ht="12.75">
      <c r="A88" s="1151" t="s">
        <v>643</v>
      </c>
      <c r="B88" s="1160" t="s">
        <v>1289</v>
      </c>
      <c r="C88" s="1161">
        <f>SUM(C85:C87)</f>
        <v>0</v>
      </c>
      <c r="D88" s="1161">
        <f>SUM(D85:D87)</f>
        <v>0</v>
      </c>
      <c r="E88" s="1162">
        <f>SUM(E85:E87)</f>
        <v>0</v>
      </c>
    </row>
    <row r="89" spans="1:5" ht="12.75">
      <c r="A89" s="1151" t="s">
        <v>645</v>
      </c>
      <c r="B89" s="1138" t="s">
        <v>1290</v>
      </c>
      <c r="C89" s="1139">
        <f>SUM(C84,C88)</f>
        <v>708394</v>
      </c>
      <c r="D89" s="1139">
        <f>SUM(D84,D88)</f>
        <v>708394</v>
      </c>
      <c r="E89" s="1140">
        <f>SUM(E84,E88)</f>
        <v>107217</v>
      </c>
    </row>
    <row r="90" spans="1:5" ht="12.75">
      <c r="A90" s="1163"/>
      <c r="B90" s="1164"/>
      <c r="C90" s="1165"/>
      <c r="D90" s="1166"/>
      <c r="E90" s="1167"/>
    </row>
    <row r="91" spans="1:5" ht="12.75">
      <c r="A91" s="1168" t="s">
        <v>649</v>
      </c>
      <c r="B91" s="1169" t="s">
        <v>899</v>
      </c>
      <c r="C91" s="1118"/>
      <c r="D91" s="1118"/>
      <c r="E91" s="1119"/>
    </row>
    <row r="92" spans="1:5" ht="12.75">
      <c r="A92" s="1152" t="s">
        <v>651</v>
      </c>
      <c r="B92" s="1170" t="s">
        <v>900</v>
      </c>
      <c r="C92" s="1122"/>
      <c r="D92" s="1122"/>
      <c r="E92" s="1123">
        <v>550</v>
      </c>
    </row>
    <row r="93" spans="1:5" ht="12.75">
      <c r="A93" s="1116" t="s">
        <v>653</v>
      </c>
      <c r="B93" s="1170" t="s">
        <v>901</v>
      </c>
      <c r="C93" s="1122">
        <f>SUM(C94:C95)</f>
        <v>2468</v>
      </c>
      <c r="D93" s="1122">
        <v>2468</v>
      </c>
      <c r="E93" s="1123">
        <f>SUM(E94:E95)</f>
        <v>0</v>
      </c>
    </row>
    <row r="94" spans="1:5" ht="12.75">
      <c r="A94" s="8"/>
      <c r="B94" s="933" t="s">
        <v>1291</v>
      </c>
      <c r="C94" s="1018">
        <v>1700</v>
      </c>
      <c r="D94" s="1018">
        <v>1700</v>
      </c>
      <c r="E94" s="1020"/>
    </row>
    <row r="95" spans="1:5" ht="12.75">
      <c r="A95" s="1171"/>
      <c r="B95" s="933" t="s">
        <v>1292</v>
      </c>
      <c r="C95" s="1018">
        <v>768</v>
      </c>
      <c r="D95" s="1018">
        <v>768</v>
      </c>
      <c r="E95" s="1020"/>
    </row>
    <row r="96" spans="1:5" ht="12.75">
      <c r="A96" s="1152" t="s">
        <v>655</v>
      </c>
      <c r="B96" s="1170" t="s">
        <v>902</v>
      </c>
      <c r="C96" s="1122"/>
      <c r="D96" s="1122"/>
      <c r="E96" s="1123"/>
    </row>
    <row r="97" spans="1:5" ht="12.75">
      <c r="A97" s="1116" t="s">
        <v>657</v>
      </c>
      <c r="B97" s="1172" t="s">
        <v>903</v>
      </c>
      <c r="C97" s="1158"/>
      <c r="D97" s="1158"/>
      <c r="E97" s="1159"/>
    </row>
    <row r="98" spans="1:5" ht="12.75">
      <c r="A98" s="1116" t="s">
        <v>659</v>
      </c>
      <c r="B98" s="1173" t="s">
        <v>1293</v>
      </c>
      <c r="C98" s="1139">
        <f>SUM(C93,C96,C97,C92,C91)</f>
        <v>2468</v>
      </c>
      <c r="D98" s="1139">
        <f>SUM(D93,D96,D97,D92,D91)</f>
        <v>2468</v>
      </c>
      <c r="E98" s="1140">
        <f>SUM(E93,E96,E97,E92,E91)</f>
        <v>550</v>
      </c>
    </row>
    <row r="99" spans="1:5" ht="12.75">
      <c r="A99" s="1116" t="s">
        <v>661</v>
      </c>
      <c r="B99" s="1174"/>
      <c r="C99" s="1154"/>
      <c r="D99" s="1154"/>
      <c r="E99" s="1155"/>
    </row>
    <row r="100" spans="1:5" ht="12.75">
      <c r="A100" s="1116" t="s">
        <v>663</v>
      </c>
      <c r="B100" s="1175" t="s">
        <v>1294</v>
      </c>
      <c r="C100" s="1122"/>
      <c r="D100" s="1122"/>
      <c r="E100" s="1123"/>
    </row>
    <row r="101" spans="1:5" ht="12.75">
      <c r="A101" s="1116" t="s">
        <v>665</v>
      </c>
      <c r="B101" s="1170" t="s">
        <v>1295</v>
      </c>
      <c r="C101" s="1122">
        <f>SUM(C102)</f>
        <v>75</v>
      </c>
      <c r="D101" s="1122">
        <v>75</v>
      </c>
      <c r="E101" s="1123">
        <f>SUM(E102)</f>
        <v>0</v>
      </c>
    </row>
    <row r="102" spans="1:5" ht="12.75">
      <c r="A102" s="1126"/>
      <c r="B102" s="933" t="s">
        <v>1296</v>
      </c>
      <c r="C102" s="1018">
        <v>75</v>
      </c>
      <c r="D102" s="1018">
        <v>75</v>
      </c>
      <c r="E102" s="1020"/>
    </row>
    <row r="103" spans="1:5" ht="12.75">
      <c r="A103" s="1116" t="s">
        <v>1297</v>
      </c>
      <c r="B103" s="1170" t="s">
        <v>1298</v>
      </c>
      <c r="C103" s="1122">
        <v>19670</v>
      </c>
      <c r="D103" s="1122">
        <v>19670</v>
      </c>
      <c r="E103" s="1123"/>
    </row>
    <row r="104" spans="1:5" ht="12.75" hidden="1">
      <c r="A104" s="1176" t="s">
        <v>682</v>
      </c>
      <c r="B104" s="1170"/>
      <c r="C104" s="1122"/>
      <c r="D104" s="1122"/>
      <c r="E104" s="1123"/>
    </row>
    <row r="105" spans="1:5" ht="12.75" hidden="1">
      <c r="A105" s="1176" t="s">
        <v>684</v>
      </c>
      <c r="B105" s="1170"/>
      <c r="C105" s="1122"/>
      <c r="D105" s="1122"/>
      <c r="E105" s="1123"/>
    </row>
    <row r="106" spans="1:5" ht="12.75">
      <c r="A106" s="1152" t="s">
        <v>674</v>
      </c>
      <c r="B106" s="1170" t="s">
        <v>1299</v>
      </c>
      <c r="C106" s="1122"/>
      <c r="D106" s="1122"/>
      <c r="E106" s="1123"/>
    </row>
    <row r="107" spans="1:5" ht="12.75">
      <c r="A107" s="1116" t="s">
        <v>682</v>
      </c>
      <c r="B107" s="1177" t="s">
        <v>1300</v>
      </c>
      <c r="C107" s="1131"/>
      <c r="D107" s="1131"/>
      <c r="E107" s="1132"/>
    </row>
    <row r="108" spans="1:5" ht="12.75">
      <c r="A108" s="1178"/>
      <c r="B108" s="1086" t="s">
        <v>1301</v>
      </c>
      <c r="C108" s="1139">
        <f>SUM(C100,C101,C103,C106,C107)</f>
        <v>19745</v>
      </c>
      <c r="D108" s="1139">
        <f>SUM(D100,D101,D103,D106,D107)</f>
        <v>19745</v>
      </c>
      <c r="E108" s="1140">
        <f>SUM(E100,E101,E103,E106,E107)</f>
        <v>0</v>
      </c>
    </row>
    <row r="109" spans="1:5" ht="12.75">
      <c r="A109" s="1179"/>
      <c r="B109" s="1086" t="s">
        <v>1302</v>
      </c>
      <c r="C109" s="1139">
        <f>SUM(C108,C98)</f>
        <v>22213</v>
      </c>
      <c r="D109" s="1180">
        <v>22213</v>
      </c>
      <c r="E109" s="1181">
        <v>550</v>
      </c>
    </row>
  </sheetData>
  <sheetProtection selectLockedCells="1" selectUnlockedCells="1"/>
  <mergeCells count="1">
    <mergeCell ref="B2:E2"/>
  </mergeCells>
  <printOptions/>
  <pageMargins left="0.5905511811023623" right="0.3937007874015748" top="0" bottom="0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6">
      <selection activeCell="M29" sqref="M29"/>
    </sheetView>
  </sheetViews>
  <sheetFormatPr defaultColWidth="9.140625" defaultRowHeight="12.75"/>
  <cols>
    <col min="1" max="1" width="4.00390625" style="1182" customWidth="1"/>
    <col min="2" max="2" width="3.7109375" style="1182" customWidth="1"/>
    <col min="3" max="3" width="27.8515625" style="1182" customWidth="1"/>
    <col min="4" max="4" width="7.00390625" style="1182" customWidth="1"/>
    <col min="5" max="5" width="7.8515625" style="1182" customWidth="1"/>
    <col min="6" max="6" width="0" style="1182" hidden="1" customWidth="1"/>
    <col min="7" max="7" width="7.57421875" style="1182" customWidth="1"/>
    <col min="8" max="8" width="8.00390625" style="1182" customWidth="1"/>
    <col min="9" max="9" width="8.28125" style="1183" customWidth="1"/>
    <col min="10" max="11" width="8.57421875" style="1183" customWidth="1"/>
    <col min="12" max="12" width="7.8515625" style="1183" customWidth="1"/>
    <col min="13" max="13" width="8.140625" style="1183" customWidth="1"/>
    <col min="14" max="14" width="7.57421875" style="1183" customWidth="1"/>
    <col min="15" max="15" width="9.57421875" style="1183" customWidth="1"/>
    <col min="16" max="16" width="9.00390625" style="1183" customWidth="1"/>
    <col min="17" max="17" width="8.140625" style="1183" customWidth="1"/>
    <col min="18" max="16384" width="9.140625" style="1182" customWidth="1"/>
  </cols>
  <sheetData>
    <row r="1" spans="1:16" s="1182" customFormat="1" ht="66.75" customHeight="1">
      <c r="A1" s="1184" t="s">
        <v>1303</v>
      </c>
      <c r="B1" s="1185" t="s">
        <v>1304</v>
      </c>
      <c r="C1" s="1185" t="s">
        <v>1095</v>
      </c>
      <c r="D1" s="1185" t="s">
        <v>1305</v>
      </c>
      <c r="E1" s="1185" t="s">
        <v>1306</v>
      </c>
      <c r="F1" s="1185"/>
      <c r="G1" s="1185" t="s">
        <v>1307</v>
      </c>
      <c r="H1" s="1185" t="s">
        <v>1308</v>
      </c>
      <c r="I1" s="1186" t="s">
        <v>1309</v>
      </c>
      <c r="J1" s="1186" t="s">
        <v>1310</v>
      </c>
      <c r="K1" s="1186" t="s">
        <v>1311</v>
      </c>
      <c r="L1" s="1186" t="s">
        <v>1312</v>
      </c>
      <c r="M1" s="1186" t="s">
        <v>1313</v>
      </c>
      <c r="N1" s="1186" t="s">
        <v>1314</v>
      </c>
      <c r="O1" s="1185" t="s">
        <v>1315</v>
      </c>
      <c r="P1" s="1187" t="s">
        <v>1316</v>
      </c>
    </row>
    <row r="2" spans="1:16" s="1194" customFormat="1" ht="24.75" customHeight="1">
      <c r="A2" s="566"/>
      <c r="B2" s="1188"/>
      <c r="C2" s="1189" t="s">
        <v>1317</v>
      </c>
      <c r="D2" s="1190">
        <f aca="true" t="shared" si="0" ref="D2:D9">SUM(E2:P2)</f>
        <v>24</v>
      </c>
      <c r="E2" s="1191">
        <v>21</v>
      </c>
      <c r="F2" s="1192"/>
      <c r="G2" s="1192"/>
      <c r="H2" s="1192"/>
      <c r="I2" s="1192"/>
      <c r="J2" s="1192"/>
      <c r="K2" s="1192"/>
      <c r="L2" s="1192"/>
      <c r="M2" s="1191"/>
      <c r="N2" s="1191">
        <v>2</v>
      </c>
      <c r="O2" s="1191">
        <v>1</v>
      </c>
      <c r="P2" s="1193"/>
    </row>
    <row r="3" spans="1:16" s="1200" customFormat="1" ht="25.5" customHeight="1" hidden="1">
      <c r="A3" s="576"/>
      <c r="B3" s="1195"/>
      <c r="C3" s="1196"/>
      <c r="D3" s="1190">
        <f t="shared" si="0"/>
        <v>0</v>
      </c>
      <c r="E3" s="1197"/>
      <c r="F3" s="1197"/>
      <c r="G3" s="1197"/>
      <c r="H3" s="1197"/>
      <c r="I3" s="1197"/>
      <c r="J3" s="1197"/>
      <c r="K3" s="1197"/>
      <c r="L3" s="1197"/>
      <c r="M3" s="1197"/>
      <c r="N3" s="1197"/>
      <c r="O3" s="1198"/>
      <c r="P3" s="1199"/>
    </row>
    <row r="4" spans="1:16" s="1200" customFormat="1" ht="16.5" customHeight="1">
      <c r="A4" s="586"/>
      <c r="B4" s="1195"/>
      <c r="C4" s="1201" t="s">
        <v>1318</v>
      </c>
      <c r="D4" s="1190">
        <f t="shared" si="0"/>
        <v>22</v>
      </c>
      <c r="E4" s="1197"/>
      <c r="F4" s="1197"/>
      <c r="G4" s="1197">
        <v>12</v>
      </c>
      <c r="H4" s="1197"/>
      <c r="I4" s="1197"/>
      <c r="J4" s="1197">
        <v>6</v>
      </c>
      <c r="K4" s="1197"/>
      <c r="L4" s="1197">
        <v>3</v>
      </c>
      <c r="M4" s="1197">
        <v>1</v>
      </c>
      <c r="N4" s="1197"/>
      <c r="O4" s="1198"/>
      <c r="P4" s="1199"/>
    </row>
    <row r="5" spans="1:16" s="1200" customFormat="1" ht="29.25" customHeight="1" hidden="1">
      <c r="A5" s="586"/>
      <c r="B5" s="1195"/>
      <c r="C5" s="1202"/>
      <c r="D5" s="1190">
        <f t="shared" si="0"/>
        <v>0</v>
      </c>
      <c r="E5" s="1197"/>
      <c r="F5" s="1197"/>
      <c r="G5" s="1197"/>
      <c r="H5" s="1197"/>
      <c r="I5" s="1197"/>
      <c r="J5" s="1197"/>
      <c r="K5" s="1197"/>
      <c r="L5" s="1197"/>
      <c r="M5" s="1197"/>
      <c r="N5" s="1197"/>
      <c r="O5" s="1198"/>
      <c r="P5" s="1199"/>
    </row>
    <row r="6" spans="1:16" s="1200" customFormat="1" ht="16.5" customHeight="1">
      <c r="A6" s="586"/>
      <c r="B6" s="1195"/>
      <c r="C6" s="1201" t="s">
        <v>1109</v>
      </c>
      <c r="D6" s="1190">
        <f t="shared" si="0"/>
        <v>7</v>
      </c>
      <c r="E6" s="1197"/>
      <c r="F6" s="1197"/>
      <c r="G6" s="1197"/>
      <c r="H6" s="1197"/>
      <c r="I6" s="1197">
        <v>3</v>
      </c>
      <c r="J6" s="1197"/>
      <c r="K6" s="1197"/>
      <c r="L6" s="1197">
        <v>4</v>
      </c>
      <c r="M6" s="1197"/>
      <c r="N6" s="1197"/>
      <c r="O6" s="1198"/>
      <c r="P6" s="1199"/>
    </row>
    <row r="7" spans="1:16" s="1200" customFormat="1" ht="16.5" customHeight="1">
      <c r="A7" s="586"/>
      <c r="B7" s="1195"/>
      <c r="C7" s="1201" t="s">
        <v>1319</v>
      </c>
      <c r="D7" s="1190">
        <f t="shared" si="0"/>
        <v>1</v>
      </c>
      <c r="E7" s="1197">
        <v>1</v>
      </c>
      <c r="F7" s="1197"/>
      <c r="G7" s="1197"/>
      <c r="H7" s="1197"/>
      <c r="I7" s="1197"/>
      <c r="J7" s="1197"/>
      <c r="K7" s="1197"/>
      <c r="L7" s="1197"/>
      <c r="M7" s="1197"/>
      <c r="N7" s="1197"/>
      <c r="O7" s="1198"/>
      <c r="P7" s="1199"/>
    </row>
    <row r="8" spans="1:16" s="1200" customFormat="1" ht="16.5" customHeight="1">
      <c r="A8" s="586"/>
      <c r="B8" s="1195"/>
      <c r="C8" s="1201" t="s">
        <v>1320</v>
      </c>
      <c r="D8" s="1190">
        <f t="shared" si="0"/>
        <v>18</v>
      </c>
      <c r="E8" s="1197"/>
      <c r="F8" s="1197"/>
      <c r="G8" s="1197"/>
      <c r="H8" s="1197">
        <v>7</v>
      </c>
      <c r="I8" s="1197"/>
      <c r="J8" s="1197"/>
      <c r="K8" s="1197">
        <v>9</v>
      </c>
      <c r="L8" s="1197"/>
      <c r="M8" s="1197">
        <v>2</v>
      </c>
      <c r="N8" s="1197"/>
      <c r="O8" s="1198"/>
      <c r="P8" s="1199"/>
    </row>
    <row r="9" spans="1:16" s="1200" customFormat="1" ht="16.5" customHeight="1">
      <c r="A9" s="586"/>
      <c r="B9" s="1195"/>
      <c r="C9" s="1201" t="s">
        <v>1321</v>
      </c>
      <c r="D9" s="1190">
        <f t="shared" si="0"/>
        <v>3</v>
      </c>
      <c r="E9" s="1197"/>
      <c r="F9" s="1197"/>
      <c r="G9" s="1197"/>
      <c r="H9" s="1197"/>
      <c r="I9" s="1197"/>
      <c r="J9" s="1197"/>
      <c r="K9" s="1197"/>
      <c r="L9" s="1197">
        <v>2</v>
      </c>
      <c r="M9" s="1197"/>
      <c r="N9" s="1197"/>
      <c r="O9" s="1198">
        <v>1</v>
      </c>
      <c r="P9" s="1199"/>
    </row>
    <row r="10" spans="1:16" s="1200" customFormat="1" ht="16.5" customHeight="1">
      <c r="A10" s="600"/>
      <c r="B10" s="1203"/>
      <c r="C10" s="1204" t="s">
        <v>1322</v>
      </c>
      <c r="D10" s="1205">
        <f aca="true" t="shared" si="1" ref="D10:O10">SUM(D2:D9)</f>
        <v>75</v>
      </c>
      <c r="E10" s="1205">
        <f t="shared" si="1"/>
        <v>22</v>
      </c>
      <c r="F10" s="1205">
        <f t="shared" si="1"/>
        <v>0</v>
      </c>
      <c r="G10" s="1205">
        <f t="shared" si="1"/>
        <v>12</v>
      </c>
      <c r="H10" s="1205">
        <f t="shared" si="1"/>
        <v>7</v>
      </c>
      <c r="I10" s="1205">
        <f t="shared" si="1"/>
        <v>3</v>
      </c>
      <c r="J10" s="1205">
        <f t="shared" si="1"/>
        <v>6</v>
      </c>
      <c r="K10" s="1205">
        <f t="shared" si="1"/>
        <v>9</v>
      </c>
      <c r="L10" s="1205">
        <f t="shared" si="1"/>
        <v>9</v>
      </c>
      <c r="M10" s="1205">
        <f t="shared" si="1"/>
        <v>3</v>
      </c>
      <c r="N10" s="1205">
        <f t="shared" si="1"/>
        <v>2</v>
      </c>
      <c r="O10" s="1205">
        <f t="shared" si="1"/>
        <v>2</v>
      </c>
      <c r="P10" s="1205"/>
    </row>
    <row r="11" spans="1:16" s="1200" customFormat="1" ht="16.5" customHeight="1">
      <c r="A11" s="606"/>
      <c r="B11" s="606"/>
      <c r="C11" s="1206"/>
      <c r="D11" s="1207"/>
      <c r="E11" s="1207"/>
      <c r="F11" s="1207"/>
      <c r="G11" s="1207"/>
      <c r="H11" s="1207"/>
      <c r="I11" s="1207"/>
      <c r="J11" s="1207"/>
      <c r="K11" s="1207"/>
      <c r="L11" s="1207" t="s">
        <v>1323</v>
      </c>
      <c r="M11" s="1207"/>
      <c r="N11" s="1207"/>
      <c r="O11" s="1207"/>
      <c r="P11" s="1207"/>
    </row>
    <row r="12" spans="1:16" s="1200" customFormat="1" ht="16.5" customHeight="1">
      <c r="A12" s="606"/>
      <c r="B12" s="606"/>
      <c r="C12" s="1206"/>
      <c r="D12" s="1207"/>
      <c r="E12" s="1207"/>
      <c r="F12" s="1207"/>
      <c r="G12" s="1207"/>
      <c r="H12" s="1208" t="s">
        <v>1015</v>
      </c>
      <c r="I12" s="1207"/>
      <c r="J12" s="1207"/>
      <c r="K12" s="1207"/>
      <c r="L12" s="1207"/>
      <c r="M12" s="1207"/>
      <c r="N12" s="1207"/>
      <c r="O12" s="1207"/>
      <c r="P12" s="1207"/>
    </row>
    <row r="13" spans="1:16" s="1200" customFormat="1" ht="8.25" customHeight="1">
      <c r="A13" s="606"/>
      <c r="B13" s="606"/>
      <c r="C13" s="1206"/>
      <c r="D13" s="1207"/>
      <c r="E13" s="1207"/>
      <c r="F13" s="1207"/>
      <c r="G13" s="1207"/>
      <c r="H13" s="1207"/>
      <c r="I13" s="1207"/>
      <c r="J13" s="1207"/>
      <c r="K13" s="1207"/>
      <c r="L13" s="1207"/>
      <c r="M13" s="1207"/>
      <c r="N13" s="1207"/>
      <c r="O13" s="1207"/>
      <c r="P13" s="1207"/>
    </row>
    <row r="14" spans="1:16" s="1200" customFormat="1" ht="63" customHeight="1">
      <c r="A14" s="1184" t="s">
        <v>1303</v>
      </c>
      <c r="B14" s="1185" t="s">
        <v>1304</v>
      </c>
      <c r="C14" s="1185" t="s">
        <v>1095</v>
      </c>
      <c r="D14" s="1185" t="s">
        <v>1324</v>
      </c>
      <c r="E14" s="1185" t="s">
        <v>1306</v>
      </c>
      <c r="F14" s="1185"/>
      <c r="G14" s="1185" t="s">
        <v>1307</v>
      </c>
      <c r="H14" s="1185" t="s">
        <v>1308</v>
      </c>
      <c r="I14" s="1186" t="s">
        <v>1309</v>
      </c>
      <c r="J14" s="1186" t="s">
        <v>1310</v>
      </c>
      <c r="K14" s="1186" t="s">
        <v>1311</v>
      </c>
      <c r="L14" s="1186" t="s">
        <v>1312</v>
      </c>
      <c r="M14" s="1186" t="s">
        <v>1313</v>
      </c>
      <c r="N14" s="1186" t="s">
        <v>1314</v>
      </c>
      <c r="O14" s="1185" t="s">
        <v>1315</v>
      </c>
      <c r="P14" s="1187" t="s">
        <v>1316</v>
      </c>
    </row>
    <row r="15" spans="1:16" s="1200" customFormat="1" ht="24.75" customHeight="1">
      <c r="A15" s="566"/>
      <c r="B15" s="1188"/>
      <c r="C15" s="1189" t="s">
        <v>1325</v>
      </c>
      <c r="D15" s="1190">
        <f>SUM(E15:P15)</f>
        <v>7</v>
      </c>
      <c r="E15" s="1191">
        <v>6</v>
      </c>
      <c r="F15" s="1192"/>
      <c r="G15" s="1192"/>
      <c r="H15" s="1192"/>
      <c r="I15" s="1192"/>
      <c r="J15" s="1192"/>
      <c r="K15" s="1192"/>
      <c r="L15" s="1192"/>
      <c r="M15" s="1191"/>
      <c r="N15" s="1191">
        <v>1</v>
      </c>
      <c r="O15" s="1191">
        <v>0</v>
      </c>
      <c r="P15" s="1193"/>
    </row>
    <row r="16" spans="1:16" s="1200" customFormat="1" ht="26.25" customHeight="1">
      <c r="A16" s="576"/>
      <c r="B16" s="1195"/>
      <c r="C16" s="1196" t="s">
        <v>1326</v>
      </c>
      <c r="D16" s="1190">
        <v>16</v>
      </c>
      <c r="E16" s="1197">
        <v>15</v>
      </c>
      <c r="F16" s="1197"/>
      <c r="G16" s="1197">
        <v>0</v>
      </c>
      <c r="H16" s="1197"/>
      <c r="I16" s="1197"/>
      <c r="J16" s="1197"/>
      <c r="K16" s="1197"/>
      <c r="L16" s="1197"/>
      <c r="M16" s="1197"/>
      <c r="N16" s="1197">
        <v>1</v>
      </c>
      <c r="O16" s="1198"/>
      <c r="P16" s="1199"/>
    </row>
    <row r="17" spans="1:16" s="1200" customFormat="1" ht="16.5" customHeight="1">
      <c r="A17" s="586"/>
      <c r="B17" s="1195"/>
      <c r="C17" s="1201" t="s">
        <v>1318</v>
      </c>
      <c r="D17" s="1190">
        <f>SUM(E17:P17)</f>
        <v>23</v>
      </c>
      <c r="E17" s="1197"/>
      <c r="F17" s="1197"/>
      <c r="G17" s="1197">
        <v>12</v>
      </c>
      <c r="H17" s="1197"/>
      <c r="I17" s="1197"/>
      <c r="J17" s="1197">
        <v>6</v>
      </c>
      <c r="K17" s="1197"/>
      <c r="L17" s="1197">
        <v>4</v>
      </c>
      <c r="M17" s="1197">
        <v>1</v>
      </c>
      <c r="N17" s="1197"/>
      <c r="O17" s="1198"/>
      <c r="P17" s="1199"/>
    </row>
    <row r="18" spans="1:16" s="1200" customFormat="1" ht="16.5" customHeight="1">
      <c r="A18" s="586"/>
      <c r="B18" s="1195"/>
      <c r="C18" s="1201" t="s">
        <v>1109</v>
      </c>
      <c r="D18" s="1190">
        <f>SUM(E18:P18)</f>
        <v>7</v>
      </c>
      <c r="E18" s="1197"/>
      <c r="F18" s="1197"/>
      <c r="G18" s="1197"/>
      <c r="H18" s="1197"/>
      <c r="I18" s="1197">
        <v>3</v>
      </c>
      <c r="J18" s="1197"/>
      <c r="K18" s="1197"/>
      <c r="L18" s="1197">
        <v>4</v>
      </c>
      <c r="M18" s="1197"/>
      <c r="N18" s="1197"/>
      <c r="O18" s="1198"/>
      <c r="P18" s="1199"/>
    </row>
    <row r="19" spans="1:16" s="1209" customFormat="1" ht="15" customHeight="1">
      <c r="A19" s="586"/>
      <c r="B19" s="1195"/>
      <c r="C19" s="1201" t="s">
        <v>1319</v>
      </c>
      <c r="D19" s="1190">
        <f>SUM(E19:P19)</f>
        <v>1</v>
      </c>
      <c r="E19" s="1197">
        <v>1</v>
      </c>
      <c r="F19" s="1197"/>
      <c r="G19" s="1197"/>
      <c r="H19" s="1197"/>
      <c r="I19" s="1197"/>
      <c r="J19" s="1197"/>
      <c r="K19" s="1197"/>
      <c r="L19" s="1197"/>
      <c r="M19" s="1197"/>
      <c r="N19" s="1197"/>
      <c r="O19" s="1198"/>
      <c r="P19" s="1199"/>
    </row>
    <row r="20" spans="1:16" s="1209" customFormat="1" ht="15" customHeight="1">
      <c r="A20" s="586"/>
      <c r="B20" s="1195"/>
      <c r="C20" s="1201" t="s">
        <v>1320</v>
      </c>
      <c r="D20" s="1190">
        <f>SUM(E20:P20)</f>
        <v>57</v>
      </c>
      <c r="E20" s="1197"/>
      <c r="F20" s="1197"/>
      <c r="G20" s="1197"/>
      <c r="H20" s="1197">
        <v>6</v>
      </c>
      <c r="I20" s="1197"/>
      <c r="J20" s="1197"/>
      <c r="K20" s="1197">
        <v>9</v>
      </c>
      <c r="L20" s="1197"/>
      <c r="M20" s="1197">
        <v>2</v>
      </c>
      <c r="N20" s="1197"/>
      <c r="O20" s="1198"/>
      <c r="P20" s="1199">
        <v>40</v>
      </c>
    </row>
    <row r="21" spans="1:16" s="1209" customFormat="1" ht="15" customHeight="1">
      <c r="A21" s="586"/>
      <c r="B21" s="1195"/>
      <c r="C21" s="1201" t="s">
        <v>1327</v>
      </c>
      <c r="D21" s="1190">
        <f>SUM(E21:P21)</f>
        <v>2</v>
      </c>
      <c r="E21" s="1197"/>
      <c r="F21" s="1197"/>
      <c r="G21" s="1197"/>
      <c r="H21" s="1197"/>
      <c r="I21" s="1197"/>
      <c r="J21" s="1197"/>
      <c r="K21" s="1197"/>
      <c r="L21" s="1197">
        <v>2</v>
      </c>
      <c r="M21" s="1197"/>
      <c r="N21" s="1197"/>
      <c r="O21" s="1198">
        <v>0</v>
      </c>
      <c r="P21" s="1199"/>
    </row>
    <row r="22" spans="1:16" s="1209" customFormat="1" ht="15" customHeight="1">
      <c r="A22" s="600"/>
      <c r="B22" s="1203"/>
      <c r="C22" s="1204" t="s">
        <v>1322</v>
      </c>
      <c r="D22" s="1205">
        <f aca="true" t="shared" si="2" ref="D22:O22">SUM(D15:D21)</f>
        <v>113</v>
      </c>
      <c r="E22" s="1205">
        <f t="shared" si="2"/>
        <v>22</v>
      </c>
      <c r="F22" s="1205">
        <f t="shared" si="2"/>
        <v>0</v>
      </c>
      <c r="G22" s="1205">
        <f t="shared" si="2"/>
        <v>12</v>
      </c>
      <c r="H22" s="1205">
        <f t="shared" si="2"/>
        <v>6</v>
      </c>
      <c r="I22" s="1205">
        <f t="shared" si="2"/>
        <v>3</v>
      </c>
      <c r="J22" s="1205">
        <f t="shared" si="2"/>
        <v>6</v>
      </c>
      <c r="K22" s="1205">
        <f t="shared" si="2"/>
        <v>9</v>
      </c>
      <c r="L22" s="1205">
        <f t="shared" si="2"/>
        <v>10</v>
      </c>
      <c r="M22" s="1205">
        <f t="shared" si="2"/>
        <v>3</v>
      </c>
      <c r="N22" s="1205">
        <f t="shared" si="2"/>
        <v>2</v>
      </c>
      <c r="O22" s="1205">
        <f t="shared" si="2"/>
        <v>0</v>
      </c>
      <c r="P22" s="1205"/>
    </row>
    <row r="23" spans="1:17" s="1209" customFormat="1" ht="1.5" customHeight="1">
      <c r="A23" s="1210"/>
      <c r="B23" s="1210"/>
      <c r="C23" s="1211"/>
      <c r="D23" s="1211"/>
      <c r="E23" s="1211"/>
      <c r="F23" s="1212"/>
      <c r="G23" s="1212"/>
      <c r="H23" s="1213"/>
      <c r="I23" s="1214"/>
      <c r="J23" s="1214"/>
      <c r="K23" s="1214"/>
      <c r="L23" s="1212"/>
      <c r="M23" s="1212"/>
      <c r="N23" s="1214"/>
      <c r="O23" s="1214"/>
      <c r="P23" s="1214"/>
      <c r="Q23" s="1214"/>
    </row>
    <row r="24" spans="1:17" ht="25.5" customHeight="1">
      <c r="A24" s="1215"/>
      <c r="B24" s="1215"/>
      <c r="C24" s="1832" t="s">
        <v>936</v>
      </c>
      <c r="D24" s="1832"/>
      <c r="E24" s="1832"/>
      <c r="F24" s="1832"/>
      <c r="G24" s="1832"/>
      <c r="H24" s="1832"/>
      <c r="I24" s="1832"/>
      <c r="J24" s="1832"/>
      <c r="K24" s="1832"/>
      <c r="L24" s="1832"/>
      <c r="M24" s="1832"/>
      <c r="N24" s="1832"/>
      <c r="O24" s="1832"/>
      <c r="P24" s="1216"/>
      <c r="Q24" s="1216"/>
    </row>
    <row r="25" spans="1:17" s="1200" customFormat="1" ht="15" customHeight="1">
      <c r="A25" s="606"/>
      <c r="B25" s="606"/>
      <c r="C25" s="1206"/>
      <c r="D25" s="1207"/>
      <c r="E25" s="1207"/>
      <c r="F25" s="1207"/>
      <c r="G25" s="1207"/>
      <c r="H25" s="1207"/>
      <c r="I25" s="1207"/>
      <c r="J25" s="1207"/>
      <c r="K25" s="1207"/>
      <c r="L25" s="1207"/>
      <c r="M25" s="1207"/>
      <c r="N25" s="1207"/>
      <c r="O25" s="1207"/>
      <c r="P25" s="1207"/>
      <c r="Q25" s="1207"/>
    </row>
    <row r="26" spans="1:17" s="1200" customFormat="1" ht="15" customHeight="1">
      <c r="A26" s="606"/>
      <c r="B26" s="610"/>
      <c r="C26" s="1206"/>
      <c r="D26" s="1207"/>
      <c r="E26" s="1207"/>
      <c r="F26" s="1207"/>
      <c r="G26" s="1207"/>
      <c r="H26" s="1207"/>
      <c r="I26" s="1207"/>
      <c r="J26" s="1207"/>
      <c r="K26" s="1207"/>
      <c r="L26" s="1207"/>
      <c r="M26" s="1207"/>
      <c r="N26" s="1207"/>
      <c r="O26" s="1207"/>
      <c r="P26" s="1207"/>
      <c r="Q26" s="1207"/>
    </row>
    <row r="27" spans="1:17" s="1200" customFormat="1" ht="15" customHeight="1">
      <c r="A27" s="606"/>
      <c r="B27" s="610"/>
      <c r="C27" s="1206"/>
      <c r="D27" s="1207"/>
      <c r="E27" s="1207"/>
      <c r="F27" s="1207"/>
      <c r="G27" s="1207"/>
      <c r="H27" s="1207"/>
      <c r="I27" s="1207"/>
      <c r="J27" s="1207"/>
      <c r="K27" s="1207"/>
      <c r="L27" s="1207"/>
      <c r="M27" s="1207"/>
      <c r="N27" s="1207"/>
      <c r="O27" s="1207"/>
      <c r="P27" s="1207"/>
      <c r="Q27" s="1207"/>
    </row>
    <row r="28" spans="1:17" s="1200" customFormat="1" ht="15" customHeight="1">
      <c r="A28" s="606"/>
      <c r="B28" s="610"/>
      <c r="C28" s="1206"/>
      <c r="D28" s="1207"/>
      <c r="E28" s="1207"/>
      <c r="F28" s="1207"/>
      <c r="G28" s="1207"/>
      <c r="H28" s="1207"/>
      <c r="I28" s="1207"/>
      <c r="J28" s="1207"/>
      <c r="K28" s="1207"/>
      <c r="L28" s="1207"/>
      <c r="M28" s="1207"/>
      <c r="N28" s="1207"/>
      <c r="O28" s="1207"/>
      <c r="P28" s="1207"/>
      <c r="Q28" s="1207"/>
    </row>
    <row r="29" spans="1:17" s="1200" customFormat="1" ht="15" customHeight="1">
      <c r="A29" s="606"/>
      <c r="B29" s="610"/>
      <c r="C29" s="1206"/>
      <c r="D29" s="1207"/>
      <c r="E29" s="1207"/>
      <c r="F29" s="1207"/>
      <c r="G29" s="1207"/>
      <c r="H29" s="1207"/>
      <c r="I29" s="1207"/>
      <c r="J29" s="1207"/>
      <c r="K29" s="1207"/>
      <c r="L29" s="1207"/>
      <c r="M29" s="1207"/>
      <c r="N29" s="1207"/>
      <c r="O29" s="1207"/>
      <c r="P29" s="1207"/>
      <c r="Q29" s="1207"/>
    </row>
    <row r="30" spans="1:17" s="1200" customFormat="1" ht="15" customHeight="1">
      <c r="A30" s="606"/>
      <c r="B30" s="606"/>
      <c r="C30" s="1206"/>
      <c r="D30" s="1207"/>
      <c r="E30" s="1207"/>
      <c r="F30" s="1207"/>
      <c r="G30" s="1207"/>
      <c r="H30" s="1207"/>
      <c r="I30" s="1207"/>
      <c r="J30" s="1207"/>
      <c r="K30" s="1207"/>
      <c r="L30" s="1207"/>
      <c r="M30" s="1207"/>
      <c r="N30" s="1207"/>
      <c r="O30" s="1207"/>
      <c r="P30" s="1207"/>
      <c r="Q30" s="1207"/>
    </row>
    <row r="31" spans="1:17" s="1200" customFormat="1" ht="15" customHeight="1">
      <c r="A31" s="606"/>
      <c r="B31" s="606"/>
      <c r="C31" s="1206"/>
      <c r="D31" s="1207"/>
      <c r="E31" s="1207"/>
      <c r="F31" s="1207"/>
      <c r="G31" s="1217"/>
      <c r="H31" s="1207"/>
      <c r="I31" s="1207"/>
      <c r="J31" s="1207"/>
      <c r="K31" s="1207"/>
      <c r="L31" s="1207"/>
      <c r="M31" s="1207"/>
      <c r="N31" s="1207"/>
      <c r="O31" s="1207"/>
      <c r="P31" s="1207"/>
      <c r="Q31" s="1207"/>
    </row>
    <row r="32" spans="1:17" s="1200" customFormat="1" ht="15" customHeight="1">
      <c r="A32" s="610"/>
      <c r="B32" s="610"/>
      <c r="C32" s="645"/>
      <c r="D32" s="1217"/>
      <c r="E32" s="1207"/>
      <c r="F32" s="1207"/>
      <c r="G32" s="1217"/>
      <c r="H32" s="1207"/>
      <c r="I32" s="1207"/>
      <c r="J32" s="1207"/>
      <c r="K32" s="1207"/>
      <c r="L32" s="1207"/>
      <c r="M32" s="1217"/>
      <c r="N32" s="1217"/>
      <c r="O32" s="1217"/>
      <c r="P32" s="1217"/>
      <c r="Q32" s="1207"/>
    </row>
    <row r="33" spans="1:17" s="1200" customFormat="1" ht="15" customHeight="1">
      <c r="A33" s="610"/>
      <c r="B33" s="610"/>
      <c r="C33" s="645"/>
      <c r="D33" s="1217"/>
      <c r="E33" s="1207"/>
      <c r="F33" s="1207"/>
      <c r="G33" s="1217"/>
      <c r="H33" s="1207"/>
      <c r="I33" s="1207"/>
      <c r="J33" s="1207"/>
      <c r="K33" s="1207"/>
      <c r="L33" s="1207"/>
      <c r="M33" s="1207"/>
      <c r="N33" s="1207"/>
      <c r="O33" s="1217"/>
      <c r="P33" s="1217"/>
      <c r="Q33" s="1207"/>
    </row>
    <row r="34" spans="1:17" s="1200" customFormat="1" ht="15" customHeight="1">
      <c r="A34" s="610"/>
      <c r="B34" s="610"/>
      <c r="C34" s="645"/>
      <c r="D34" s="1217"/>
      <c r="E34" s="1207"/>
      <c r="F34" s="1207"/>
      <c r="G34" s="1217"/>
      <c r="H34" s="1207"/>
      <c r="I34" s="1207"/>
      <c r="J34" s="1207"/>
      <c r="K34" s="1207"/>
      <c r="L34" s="1207"/>
      <c r="M34" s="1217"/>
      <c r="N34" s="1217"/>
      <c r="O34" s="1217"/>
      <c r="P34" s="1217"/>
      <c r="Q34" s="1207"/>
    </row>
    <row r="35" spans="1:17" s="1200" customFormat="1" ht="15" customHeight="1">
      <c r="A35" s="610"/>
      <c r="B35" s="610"/>
      <c r="C35" s="645"/>
      <c r="D35" s="1207"/>
      <c r="E35" s="1207"/>
      <c r="F35" s="1207"/>
      <c r="G35" s="1217"/>
      <c r="H35" s="1207"/>
      <c r="I35" s="1207"/>
      <c r="J35" s="1207"/>
      <c r="K35" s="1207"/>
      <c r="L35" s="1207"/>
      <c r="M35" s="1207"/>
      <c r="N35" s="1217"/>
      <c r="O35" s="1207"/>
      <c r="P35" s="1207"/>
      <c r="Q35" s="1207"/>
    </row>
    <row r="36" spans="1:17" s="1200" customFormat="1" ht="15" customHeight="1">
      <c r="A36" s="610"/>
      <c r="B36" s="610"/>
      <c r="C36" s="1206"/>
      <c r="D36" s="1217"/>
      <c r="E36" s="1207"/>
      <c r="F36" s="1207"/>
      <c r="G36" s="1207"/>
      <c r="H36" s="1207"/>
      <c r="I36" s="1207"/>
      <c r="J36" s="1207"/>
      <c r="K36" s="1207"/>
      <c r="L36" s="1207"/>
      <c r="M36" s="1207"/>
      <c r="N36" s="1207"/>
      <c r="O36" s="1207"/>
      <c r="P36" s="1207"/>
      <c r="Q36" s="1207"/>
    </row>
    <row r="37" spans="1:17" s="1200" customFormat="1" ht="15" customHeight="1">
      <c r="A37" s="606"/>
      <c r="B37" s="606"/>
      <c r="C37" s="1206"/>
      <c r="D37" s="1207"/>
      <c r="E37" s="1207"/>
      <c r="F37" s="1207"/>
      <c r="G37" s="1207"/>
      <c r="H37" s="1207"/>
      <c r="I37" s="1207"/>
      <c r="J37" s="1207"/>
      <c r="K37" s="1207"/>
      <c r="L37" s="1207"/>
      <c r="M37" s="1207"/>
      <c r="N37" s="1207"/>
      <c r="O37" s="1207"/>
      <c r="P37" s="1207"/>
      <c r="Q37" s="1207"/>
    </row>
    <row r="38" spans="1:17" s="1200" customFormat="1" ht="15" customHeight="1">
      <c r="A38" s="606"/>
      <c r="B38" s="610"/>
      <c r="C38" s="645"/>
      <c r="D38" s="1207"/>
      <c r="E38" s="1207"/>
      <c r="F38" s="1207"/>
      <c r="G38" s="1207"/>
      <c r="H38" s="1207"/>
      <c r="I38" s="1207"/>
      <c r="J38" s="1207"/>
      <c r="K38" s="1207"/>
      <c r="L38" s="1207"/>
      <c r="M38" s="1207"/>
      <c r="N38" s="1207"/>
      <c r="O38" s="1207"/>
      <c r="P38" s="1207"/>
      <c r="Q38" s="1207"/>
    </row>
    <row r="39" spans="1:17" s="1200" customFormat="1" ht="15" customHeight="1">
      <c r="A39" s="606"/>
      <c r="B39" s="610"/>
      <c r="C39" s="645"/>
      <c r="D39" s="1207"/>
      <c r="E39" s="1207"/>
      <c r="F39" s="1207"/>
      <c r="G39" s="1207"/>
      <c r="H39" s="1207"/>
      <c r="I39" s="1207"/>
      <c r="J39" s="1207"/>
      <c r="K39" s="1207"/>
      <c r="L39" s="1207"/>
      <c r="M39" s="1207"/>
      <c r="N39" s="1207"/>
      <c r="O39" s="1207"/>
      <c r="P39" s="1207"/>
      <c r="Q39" s="1207"/>
    </row>
    <row r="40" spans="1:17" s="1200" customFormat="1" ht="15" customHeight="1">
      <c r="A40" s="606"/>
      <c r="B40" s="610"/>
      <c r="C40" s="645"/>
      <c r="D40" s="1207"/>
      <c r="E40" s="1207"/>
      <c r="F40" s="1207"/>
      <c r="G40" s="1207"/>
      <c r="H40" s="1207"/>
      <c r="I40" s="1207"/>
      <c r="J40" s="1207"/>
      <c r="K40" s="1207"/>
      <c r="L40" s="1207"/>
      <c r="M40" s="1207"/>
      <c r="N40" s="1207"/>
      <c r="O40" s="1207"/>
      <c r="P40" s="1207"/>
      <c r="Q40" s="1207"/>
    </row>
    <row r="41" spans="1:17" s="1200" customFormat="1" ht="15" customHeight="1">
      <c r="A41" s="606"/>
      <c r="B41" s="606"/>
      <c r="C41" s="1206"/>
      <c r="D41" s="1207"/>
      <c r="E41" s="1207"/>
      <c r="F41" s="1207"/>
      <c r="G41" s="1207"/>
      <c r="H41" s="1207"/>
      <c r="I41" s="1218"/>
      <c r="J41" s="1218"/>
      <c r="K41" s="1218"/>
      <c r="L41" s="1207"/>
      <c r="M41" s="1207"/>
      <c r="N41" s="1207"/>
      <c r="O41" s="1207"/>
      <c r="P41" s="1207"/>
      <c r="Q41" s="1207"/>
    </row>
    <row r="42" spans="1:17" s="1200" customFormat="1" ht="15" customHeight="1">
      <c r="A42" s="606"/>
      <c r="B42" s="606"/>
      <c r="C42" s="1206"/>
      <c r="D42" s="1207"/>
      <c r="E42" s="1207"/>
      <c r="F42" s="1207"/>
      <c r="G42" s="1207"/>
      <c r="H42" s="1207"/>
      <c r="I42" s="1207"/>
      <c r="J42" s="1207"/>
      <c r="K42" s="1207"/>
      <c r="L42" s="1207"/>
      <c r="M42" s="1207"/>
      <c r="N42" s="1207"/>
      <c r="O42" s="1207"/>
      <c r="P42" s="1207"/>
      <c r="Q42" s="1207"/>
    </row>
    <row r="43" spans="1:17" s="1200" customFormat="1" ht="15" customHeight="1">
      <c r="A43" s="606"/>
      <c r="B43" s="606"/>
      <c r="C43" s="1206"/>
      <c r="D43" s="1207"/>
      <c r="E43" s="1207"/>
      <c r="F43" s="1207"/>
      <c r="G43" s="1207"/>
      <c r="H43" s="1207"/>
      <c r="I43" s="1207"/>
      <c r="J43" s="1207"/>
      <c r="K43" s="1207"/>
      <c r="L43" s="1207"/>
      <c r="M43" s="1207"/>
      <c r="N43" s="1207"/>
      <c r="O43" s="1207"/>
      <c r="P43" s="1207"/>
      <c r="Q43" s="1207"/>
    </row>
    <row r="44" spans="1:17" s="1200" customFormat="1" ht="15" customHeight="1">
      <c r="A44" s="1210"/>
      <c r="B44" s="1210"/>
      <c r="C44" s="645"/>
      <c r="D44" s="1207"/>
      <c r="E44" s="1207"/>
      <c r="F44" s="1207"/>
      <c r="G44" s="1207"/>
      <c r="H44" s="1207"/>
      <c r="I44" s="1207"/>
      <c r="J44" s="1207"/>
      <c r="K44" s="1207"/>
      <c r="L44" s="1207"/>
      <c r="M44" s="1207"/>
      <c r="N44" s="1207"/>
      <c r="O44" s="1207"/>
      <c r="P44" s="1207"/>
      <c r="Q44" s="1207"/>
    </row>
    <row r="45" spans="1:17" s="1200" customFormat="1" ht="15" customHeight="1">
      <c r="A45" s="1210"/>
      <c r="B45" s="1210"/>
      <c r="C45" s="1206"/>
      <c r="D45" s="1207"/>
      <c r="E45" s="1207"/>
      <c r="F45" s="1207"/>
      <c r="G45" s="1207"/>
      <c r="H45" s="1207"/>
      <c r="I45" s="1207"/>
      <c r="J45" s="1207"/>
      <c r="K45" s="1207"/>
      <c r="L45" s="1207"/>
      <c r="M45" s="1207"/>
      <c r="N45" s="1207"/>
      <c r="O45" s="1207"/>
      <c r="P45" s="1207"/>
      <c r="Q45" s="1207"/>
    </row>
    <row r="46" spans="1:17" s="1200" customFormat="1" ht="15" customHeight="1">
      <c r="A46" s="1210"/>
      <c r="B46" s="1210"/>
      <c r="C46" s="645"/>
      <c r="D46" s="1207"/>
      <c r="E46" s="1207"/>
      <c r="F46" s="1207"/>
      <c r="G46" s="1207"/>
      <c r="H46" s="1207"/>
      <c r="I46" s="1207"/>
      <c r="J46" s="1207"/>
      <c r="K46" s="1207"/>
      <c r="L46" s="1207"/>
      <c r="M46" s="1207"/>
      <c r="N46" s="1207"/>
      <c r="O46" s="1207"/>
      <c r="P46" s="1207"/>
      <c r="Q46" s="1207"/>
    </row>
    <row r="47" spans="1:17" s="1200" customFormat="1" ht="15" customHeight="1">
      <c r="A47" s="1210"/>
      <c r="B47" s="1210"/>
      <c r="C47" s="645"/>
      <c r="D47" s="1207"/>
      <c r="E47" s="1207"/>
      <c r="F47" s="1207"/>
      <c r="G47" s="1207"/>
      <c r="H47" s="1207"/>
      <c r="I47" s="1207"/>
      <c r="J47" s="1207"/>
      <c r="K47" s="1207"/>
      <c r="L47" s="1207"/>
      <c r="M47" s="1207"/>
      <c r="N47" s="1207"/>
      <c r="O47" s="1207"/>
      <c r="P47" s="1207"/>
      <c r="Q47" s="1207"/>
    </row>
    <row r="48" spans="1:17" s="1219" customFormat="1" ht="15" customHeight="1">
      <c r="A48" s="1206"/>
      <c r="B48" s="1206"/>
      <c r="C48" s="1211"/>
      <c r="D48" s="1213"/>
      <c r="E48" s="1213"/>
      <c r="F48" s="1213"/>
      <c r="G48" s="1213"/>
      <c r="H48" s="1213"/>
      <c r="I48" s="1213"/>
      <c r="J48" s="1213"/>
      <c r="K48" s="1213"/>
      <c r="L48" s="1213"/>
      <c r="M48" s="1213"/>
      <c r="N48" s="1213"/>
      <c r="O48" s="1213"/>
      <c r="P48" s="1213"/>
      <c r="Q48" s="1213"/>
    </row>
    <row r="49" spans="1:17" s="1219" customFormat="1" ht="15" customHeight="1">
      <c r="A49" s="1206"/>
      <c r="B49" s="1206"/>
      <c r="C49" s="1211"/>
      <c r="D49" s="1213"/>
      <c r="E49" s="1213"/>
      <c r="F49" s="1213"/>
      <c r="G49" s="1213"/>
      <c r="H49" s="1213"/>
      <c r="I49" s="1213"/>
      <c r="J49" s="1213"/>
      <c r="K49" s="1213"/>
      <c r="L49" s="1213"/>
      <c r="M49" s="1213"/>
      <c r="N49" s="1213"/>
      <c r="O49" s="1213"/>
      <c r="P49" s="1213"/>
      <c r="Q49" s="1213"/>
    </row>
    <row r="50" spans="1:17" s="1219" customFormat="1" ht="15" customHeight="1">
      <c r="A50" s="1206"/>
      <c r="B50" s="1206"/>
      <c r="C50" s="1211"/>
      <c r="D50" s="1213"/>
      <c r="E50" s="1213"/>
      <c r="F50" s="1213"/>
      <c r="G50" s="1213"/>
      <c r="H50" s="1213"/>
      <c r="I50" s="1213"/>
      <c r="J50" s="1213"/>
      <c r="K50" s="1213"/>
      <c r="L50" s="1213"/>
      <c r="M50" s="1213"/>
      <c r="N50" s="1213"/>
      <c r="O50" s="1213"/>
      <c r="P50" s="1213"/>
      <c r="Q50" s="1213"/>
    </row>
    <row r="51" spans="1:17" s="1200" customFormat="1" ht="15" customHeight="1">
      <c r="A51" s="1220"/>
      <c r="B51" s="1220"/>
      <c r="C51" s="1220"/>
      <c r="D51" s="1220"/>
      <c r="E51" s="1220"/>
      <c r="F51" s="1220"/>
      <c r="G51" s="1220"/>
      <c r="H51" s="1220"/>
      <c r="I51" s="1221"/>
      <c r="J51" s="1221"/>
      <c r="K51" s="1221"/>
      <c r="L51" s="1221"/>
      <c r="M51" s="1221"/>
      <c r="N51" s="1221"/>
      <c r="O51" s="1221"/>
      <c r="P51" s="1221"/>
      <c r="Q51" s="1221"/>
    </row>
    <row r="52" spans="1:17" s="1200" customFormat="1" ht="15" customHeight="1">
      <c r="A52" s="1220"/>
      <c r="B52" s="1220"/>
      <c r="C52" s="1220"/>
      <c r="D52" s="1220"/>
      <c r="E52" s="1220"/>
      <c r="F52" s="1220"/>
      <c r="G52" s="1220"/>
      <c r="H52" s="1220"/>
      <c r="I52" s="1221"/>
      <c r="J52" s="1221"/>
      <c r="K52" s="1221"/>
      <c r="L52" s="1221"/>
      <c r="M52" s="1221"/>
      <c r="N52" s="1221"/>
      <c r="O52" s="1221"/>
      <c r="P52" s="1221"/>
      <c r="Q52" s="1221"/>
    </row>
    <row r="53" spans="1:17" s="1200" customFormat="1" ht="15" customHeight="1">
      <c r="A53" s="1220"/>
      <c r="B53" s="1220"/>
      <c r="C53" s="1220"/>
      <c r="D53" s="1220"/>
      <c r="E53" s="1220"/>
      <c r="F53" s="1220"/>
      <c r="G53" s="1220"/>
      <c r="H53" s="1220"/>
      <c r="I53" s="1221"/>
      <c r="J53" s="1221"/>
      <c r="K53" s="1221"/>
      <c r="L53" s="1221"/>
      <c r="M53" s="1221"/>
      <c r="N53" s="1221"/>
      <c r="O53" s="1221"/>
      <c r="P53" s="1221"/>
      <c r="Q53" s="1221"/>
    </row>
    <row r="54" spans="1:17" s="1200" customFormat="1" ht="15" customHeight="1">
      <c r="A54" s="1220"/>
      <c r="B54" s="1220"/>
      <c r="C54" s="1220"/>
      <c r="D54" s="1220"/>
      <c r="E54" s="1220"/>
      <c r="F54" s="1220"/>
      <c r="G54" s="1220"/>
      <c r="H54" s="1220"/>
      <c r="I54" s="1221"/>
      <c r="J54" s="1221"/>
      <c r="K54" s="1221"/>
      <c r="L54" s="1221"/>
      <c r="M54" s="1221"/>
      <c r="N54" s="1221"/>
      <c r="O54" s="1221"/>
      <c r="P54" s="1221"/>
      <c r="Q54" s="1221"/>
    </row>
    <row r="55" spans="1:17" s="1200" customFormat="1" ht="15" customHeight="1">
      <c r="A55" s="1220"/>
      <c r="B55" s="1220"/>
      <c r="C55" s="1220"/>
      <c r="D55" s="1220"/>
      <c r="E55" s="1220"/>
      <c r="F55" s="1220"/>
      <c r="G55" s="1220"/>
      <c r="H55" s="1220"/>
      <c r="I55" s="1221"/>
      <c r="J55" s="1221"/>
      <c r="K55" s="1221"/>
      <c r="L55" s="1221"/>
      <c r="M55" s="1221"/>
      <c r="N55" s="1221"/>
      <c r="O55" s="1221"/>
      <c r="P55" s="1221"/>
      <c r="Q55" s="1221"/>
    </row>
    <row r="56" spans="1:17" s="1200" customFormat="1" ht="15" customHeight="1">
      <c r="A56" s="1220"/>
      <c r="B56" s="1220"/>
      <c r="C56" s="1220"/>
      <c r="D56" s="1220"/>
      <c r="E56" s="1220"/>
      <c r="F56" s="1220"/>
      <c r="G56" s="1220"/>
      <c r="H56" s="1220"/>
      <c r="I56" s="1221"/>
      <c r="J56" s="1221"/>
      <c r="K56" s="1221"/>
      <c r="L56" s="1221"/>
      <c r="M56" s="1221"/>
      <c r="N56" s="1221"/>
      <c r="O56" s="1221"/>
      <c r="P56" s="1221"/>
      <c r="Q56" s="1221"/>
    </row>
    <row r="57" spans="1:17" s="1200" customFormat="1" ht="15" customHeight="1">
      <c r="A57" s="1220"/>
      <c r="B57" s="1220"/>
      <c r="C57" s="1220"/>
      <c r="D57" s="1220"/>
      <c r="E57" s="1220"/>
      <c r="F57" s="1220"/>
      <c r="G57" s="1220"/>
      <c r="H57" s="1220"/>
      <c r="I57" s="1221"/>
      <c r="J57" s="1221"/>
      <c r="K57" s="1221"/>
      <c r="L57" s="1221"/>
      <c r="M57" s="1221"/>
      <c r="N57" s="1221"/>
      <c r="O57" s="1221"/>
      <c r="P57" s="1221"/>
      <c r="Q57" s="1221"/>
    </row>
    <row r="58" spans="1:17" s="1200" customFormat="1" ht="15" customHeight="1">
      <c r="A58" s="1220"/>
      <c r="B58" s="1220"/>
      <c r="C58" s="1220"/>
      <c r="D58" s="1220"/>
      <c r="E58" s="1220"/>
      <c r="F58" s="1220"/>
      <c r="G58" s="1220"/>
      <c r="H58" s="1220"/>
      <c r="I58" s="1221"/>
      <c r="J58" s="1221"/>
      <c r="K58" s="1221"/>
      <c r="L58" s="1221"/>
      <c r="M58" s="1221"/>
      <c r="N58" s="1221"/>
      <c r="O58" s="1221"/>
      <c r="P58" s="1221"/>
      <c r="Q58" s="1221"/>
    </row>
    <row r="59" spans="1:17" s="1200" customFormat="1" ht="15" customHeight="1">
      <c r="A59" s="1220"/>
      <c r="B59" s="1220"/>
      <c r="C59" s="1220"/>
      <c r="D59" s="1220"/>
      <c r="E59" s="1220"/>
      <c r="F59" s="1220"/>
      <c r="G59" s="1220"/>
      <c r="H59" s="1220"/>
      <c r="I59" s="1221"/>
      <c r="J59" s="1221"/>
      <c r="K59" s="1221"/>
      <c r="L59" s="1221"/>
      <c r="M59" s="1221"/>
      <c r="N59" s="1221"/>
      <c r="O59" s="1221"/>
      <c r="P59" s="1221"/>
      <c r="Q59" s="1221"/>
    </row>
    <row r="60" spans="1:17" s="1200" customFormat="1" ht="15" customHeight="1">
      <c r="A60" s="1220"/>
      <c r="B60" s="1220"/>
      <c r="C60" s="1220"/>
      <c r="D60" s="1220"/>
      <c r="E60" s="1220"/>
      <c r="F60" s="1220"/>
      <c r="G60" s="1220"/>
      <c r="H60" s="1220"/>
      <c r="I60" s="1221"/>
      <c r="J60" s="1221"/>
      <c r="K60" s="1221"/>
      <c r="L60" s="1221"/>
      <c r="M60" s="1221"/>
      <c r="N60" s="1221"/>
      <c r="O60" s="1221"/>
      <c r="P60" s="1221"/>
      <c r="Q60" s="1221"/>
    </row>
    <row r="61" spans="1:17" s="1200" customFormat="1" ht="15" customHeight="1">
      <c r="A61" s="1220"/>
      <c r="B61" s="1220"/>
      <c r="C61" s="1220"/>
      <c r="D61" s="1220"/>
      <c r="E61" s="1220"/>
      <c r="F61" s="1220"/>
      <c r="G61" s="1220"/>
      <c r="H61" s="1220"/>
      <c r="I61" s="1221"/>
      <c r="J61" s="1221"/>
      <c r="K61" s="1221"/>
      <c r="L61" s="1221"/>
      <c r="M61" s="1221"/>
      <c r="N61" s="1221"/>
      <c r="O61" s="1221"/>
      <c r="P61" s="1221"/>
      <c r="Q61" s="1221"/>
    </row>
    <row r="62" spans="1:17" s="1200" customFormat="1" ht="15" customHeight="1">
      <c r="A62" s="1220"/>
      <c r="B62" s="1220"/>
      <c r="C62" s="1220"/>
      <c r="D62" s="1220"/>
      <c r="E62" s="1220"/>
      <c r="F62" s="1220"/>
      <c r="G62" s="1220"/>
      <c r="H62" s="1220"/>
      <c r="I62" s="1221"/>
      <c r="J62" s="1221"/>
      <c r="K62" s="1221"/>
      <c r="L62" s="1221"/>
      <c r="M62" s="1221"/>
      <c r="N62" s="1221"/>
      <c r="O62" s="1221"/>
      <c r="P62" s="1221"/>
      <c r="Q62" s="1221"/>
    </row>
    <row r="63" spans="1:17" ht="15" customHeight="1">
      <c r="A63" s="1222"/>
      <c r="B63" s="1222"/>
      <c r="C63" s="1222"/>
      <c r="D63" s="1222"/>
      <c r="E63" s="1222"/>
      <c r="F63" s="1222"/>
      <c r="G63" s="1222"/>
      <c r="H63" s="1222"/>
      <c r="I63" s="1223"/>
      <c r="J63" s="1223"/>
      <c r="K63" s="1223"/>
      <c r="L63" s="1223"/>
      <c r="M63" s="1223"/>
      <c r="N63" s="1223"/>
      <c r="O63" s="1223"/>
      <c r="P63" s="1223"/>
      <c r="Q63" s="1223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sheetProtection selectLockedCells="1" selectUnlockedCells="1"/>
  <mergeCells count="1">
    <mergeCell ref="C24:O24"/>
  </mergeCells>
  <printOptions horizontalCentered="1" verticalCentered="1"/>
  <pageMargins left="0" right="0" top="0.5118055555555555" bottom="0.39375" header="0.5118055555555555" footer="0.5118055555555555"/>
  <pageSetup horizontalDpi="300" verticalDpi="300" orientation="landscape" paperSize="9" scale="90" r:id="rId1"/>
  <headerFooter alignWithMargins="0">
    <oddHeader>&amp;C&amp;"Times New Roman,Félkövér"Letenye Város Önkormányzat
  költségvetési létszámkerete
 2013. évben &amp;R&amp;"Times New Roman,Félkövér"11. sz. melléklet
Adatok:  főben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1">
      <selection activeCell="S28" sqref="S28"/>
    </sheetView>
  </sheetViews>
  <sheetFormatPr defaultColWidth="9.140625" defaultRowHeight="12.75"/>
  <cols>
    <col min="6" max="6" width="5.7109375" style="0" customWidth="1"/>
    <col min="7" max="13" width="0" style="0" hidden="1" customWidth="1"/>
    <col min="14" max="14" width="5.57421875" style="0" customWidth="1"/>
    <col min="15" max="15" width="10.00390625" style="0" customWidth="1"/>
    <col min="16" max="16" width="10.57421875" style="0" customWidth="1"/>
  </cols>
  <sheetData>
    <row r="1" spans="1:22" ht="12.75">
      <c r="A1" s="1224"/>
      <c r="B1" s="1224"/>
      <c r="C1" s="1224"/>
      <c r="D1" s="1224"/>
      <c r="E1" s="1224"/>
      <c r="Q1" s="649" t="s">
        <v>1328</v>
      </c>
      <c r="V1" s="1225"/>
    </row>
    <row r="2" spans="1:22" ht="12.75">
      <c r="A2" s="1224"/>
      <c r="B2" s="1224"/>
      <c r="C2" s="1224"/>
      <c r="D2" s="1224"/>
      <c r="E2" s="1224"/>
      <c r="V2" s="1225"/>
    </row>
    <row r="3" spans="1:22" ht="12.75">
      <c r="A3" s="1833" t="s">
        <v>1329</v>
      </c>
      <c r="B3" s="1833"/>
      <c r="C3" s="1833"/>
      <c r="D3" s="1833"/>
      <c r="E3" s="1833"/>
      <c r="F3" s="1833"/>
      <c r="G3" s="1833"/>
      <c r="H3" s="1833"/>
      <c r="I3" s="1833"/>
      <c r="J3" s="1833"/>
      <c r="K3" s="1833"/>
      <c r="L3" s="1833"/>
      <c r="M3" s="1833"/>
      <c r="N3" s="1833"/>
      <c r="O3" s="1833"/>
      <c r="P3" s="1833"/>
      <c r="Q3" s="1833"/>
      <c r="V3" s="1225"/>
    </row>
    <row r="4" spans="1:22" ht="16.5">
      <c r="A4" s="1226"/>
      <c r="B4" s="1226"/>
      <c r="C4" s="1226"/>
      <c r="D4" s="1226"/>
      <c r="E4" s="1226"/>
      <c r="F4" s="1226"/>
      <c r="G4" s="1226"/>
      <c r="H4" s="1226"/>
      <c r="I4" s="1226"/>
      <c r="J4" s="1226"/>
      <c r="K4" s="1226"/>
      <c r="L4" s="1226"/>
      <c r="M4" s="1226"/>
      <c r="N4" s="1226"/>
      <c r="O4" s="1226"/>
      <c r="P4" s="1226"/>
      <c r="Q4" s="1226"/>
      <c r="V4" s="1225"/>
    </row>
    <row r="5" spans="1:22" ht="16.5">
      <c r="A5" s="1226"/>
      <c r="B5" s="1226"/>
      <c r="C5" s="1226"/>
      <c r="D5" s="1226"/>
      <c r="E5" s="1226"/>
      <c r="F5" s="1226"/>
      <c r="G5" s="1226"/>
      <c r="H5" s="1226"/>
      <c r="I5" s="1226"/>
      <c r="J5" s="1226"/>
      <c r="K5" s="1226"/>
      <c r="L5" s="1226"/>
      <c r="M5" s="1226"/>
      <c r="N5" s="1226"/>
      <c r="O5" s="1226"/>
      <c r="P5" s="1226"/>
      <c r="Q5" s="1226"/>
      <c r="V5" s="1225"/>
    </row>
    <row r="6" spans="1:2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227" t="s">
        <v>794</v>
      </c>
      <c r="V6" s="1225"/>
    </row>
    <row r="7" spans="1:22" ht="25.5" customHeight="1">
      <c r="A7" s="1834" t="s">
        <v>609</v>
      </c>
      <c r="B7" s="1834"/>
      <c r="C7" s="1834"/>
      <c r="D7" s="1834"/>
      <c r="E7" s="1834"/>
      <c r="F7" s="1834"/>
      <c r="G7" s="1834"/>
      <c r="H7" s="1834"/>
      <c r="I7" s="1834"/>
      <c r="J7" s="1834"/>
      <c r="K7" s="1834"/>
      <c r="L7" s="1834"/>
      <c r="M7" s="1834"/>
      <c r="N7" s="1228" t="s">
        <v>1330</v>
      </c>
      <c r="O7" s="1229" t="s">
        <v>591</v>
      </c>
      <c r="P7" s="1229" t="s">
        <v>592</v>
      </c>
      <c r="Q7" s="1835" t="s">
        <v>1008</v>
      </c>
      <c r="V7" s="1225"/>
    </row>
    <row r="8" spans="1:22" ht="14.25">
      <c r="A8" s="1836"/>
      <c r="B8" s="1836"/>
      <c r="C8" s="1836"/>
      <c r="D8" s="1836"/>
      <c r="E8" s="1836"/>
      <c r="F8" s="1836"/>
      <c r="G8" s="1230"/>
      <c r="H8" s="1230"/>
      <c r="I8" s="1230"/>
      <c r="J8" s="1230"/>
      <c r="K8" s="1230"/>
      <c r="L8" s="1230"/>
      <c r="M8" s="1230"/>
      <c r="N8" s="1229"/>
      <c r="O8" s="1837" t="s">
        <v>798</v>
      </c>
      <c r="P8" s="1837"/>
      <c r="Q8" s="1835"/>
      <c r="V8" s="1225"/>
    </row>
    <row r="9" spans="1:22" ht="13.5">
      <c r="A9" s="1838">
        <v>1</v>
      </c>
      <c r="B9" s="1838"/>
      <c r="C9" s="1838"/>
      <c r="D9" s="1838"/>
      <c r="E9" s="1838"/>
      <c r="F9" s="1838"/>
      <c r="G9" s="1838"/>
      <c r="H9" s="1838"/>
      <c r="I9" s="1838"/>
      <c r="J9" s="1838"/>
      <c r="K9" s="1838"/>
      <c r="L9" s="1838"/>
      <c r="M9" s="1838"/>
      <c r="N9" s="1231">
        <v>2</v>
      </c>
      <c r="O9" s="1231">
        <v>3</v>
      </c>
      <c r="P9" s="1231">
        <v>4</v>
      </c>
      <c r="Q9" s="1232">
        <v>5</v>
      </c>
      <c r="V9" s="1225"/>
    </row>
    <row r="10" spans="1:22" ht="24" customHeight="1">
      <c r="A10" s="1839" t="s">
        <v>1331</v>
      </c>
      <c r="B10" s="1839"/>
      <c r="C10" s="1839"/>
      <c r="D10" s="1839"/>
      <c r="E10" s="1839"/>
      <c r="F10" s="1839"/>
      <c r="G10" s="1839"/>
      <c r="H10" s="1839"/>
      <c r="I10" s="1839"/>
      <c r="J10" s="1839"/>
      <c r="K10" s="1839"/>
      <c r="L10" s="1839"/>
      <c r="M10" s="1839"/>
      <c r="N10" s="1233" t="s">
        <v>1332</v>
      </c>
      <c r="O10" s="1234">
        <v>6156</v>
      </c>
      <c r="P10" s="1235">
        <v>6156</v>
      </c>
      <c r="Q10" s="1236">
        <v>3898</v>
      </c>
      <c r="V10" s="1225"/>
    </row>
    <row r="11" spans="1:22" ht="16.5" customHeight="1">
      <c r="A11" s="1840" t="s">
        <v>1333</v>
      </c>
      <c r="B11" s="1840"/>
      <c r="C11" s="1840"/>
      <c r="D11" s="1840"/>
      <c r="E11" s="1840"/>
      <c r="F11" s="1840"/>
      <c r="G11" s="1840"/>
      <c r="H11" s="1840"/>
      <c r="I11" s="1840"/>
      <c r="J11" s="1840"/>
      <c r="K11" s="1840"/>
      <c r="L11" s="1840"/>
      <c r="M11" s="1840"/>
      <c r="N11" s="1237" t="s">
        <v>1334</v>
      </c>
      <c r="O11" s="1234">
        <v>1539</v>
      </c>
      <c r="P11" s="1235">
        <v>1539</v>
      </c>
      <c r="Q11" s="1236">
        <v>1320</v>
      </c>
      <c r="V11" s="1225"/>
    </row>
    <row r="12" spans="1:22" ht="27" customHeight="1">
      <c r="A12" s="1840" t="s">
        <v>1335</v>
      </c>
      <c r="B12" s="1840"/>
      <c r="C12" s="1840"/>
      <c r="D12" s="1840"/>
      <c r="E12" s="1840"/>
      <c r="F12" s="1840"/>
      <c r="G12" s="1840"/>
      <c r="H12" s="1840"/>
      <c r="I12" s="1840"/>
      <c r="J12" s="1840"/>
      <c r="K12" s="1840"/>
      <c r="L12" s="1840"/>
      <c r="M12" s="1840"/>
      <c r="N12" s="1233" t="s">
        <v>1336</v>
      </c>
      <c r="O12" s="1234">
        <v>750</v>
      </c>
      <c r="P12" s="1235">
        <v>750</v>
      </c>
      <c r="Q12" s="1236">
        <v>615</v>
      </c>
      <c r="V12" s="1225"/>
    </row>
    <row r="13" spans="1:22" ht="22.5" customHeight="1">
      <c r="A13" s="1840" t="s">
        <v>0</v>
      </c>
      <c r="B13" s="1840"/>
      <c r="C13" s="1840"/>
      <c r="D13" s="1840"/>
      <c r="E13" s="1840"/>
      <c r="F13" s="1840"/>
      <c r="G13" s="1840"/>
      <c r="H13" s="1840"/>
      <c r="I13" s="1840"/>
      <c r="J13" s="1840"/>
      <c r="K13" s="1840"/>
      <c r="L13" s="1840"/>
      <c r="M13" s="1840"/>
      <c r="N13" s="1233" t="s">
        <v>1</v>
      </c>
      <c r="O13" s="1234">
        <v>46512</v>
      </c>
      <c r="P13" s="1235">
        <v>46512</v>
      </c>
      <c r="Q13" s="1236">
        <v>37412</v>
      </c>
      <c r="V13" s="1225"/>
    </row>
    <row r="14" spans="1:17" ht="36.75" customHeight="1">
      <c r="A14" s="1840" t="s">
        <v>2</v>
      </c>
      <c r="B14" s="1840"/>
      <c r="C14" s="1840"/>
      <c r="D14" s="1840"/>
      <c r="E14" s="1840"/>
      <c r="F14" s="1840"/>
      <c r="G14" s="1840"/>
      <c r="H14" s="1840"/>
      <c r="I14" s="1840"/>
      <c r="J14" s="1840"/>
      <c r="K14" s="1840"/>
      <c r="L14" s="1840"/>
      <c r="M14" s="1840"/>
      <c r="N14" s="1233" t="s">
        <v>3</v>
      </c>
      <c r="O14" s="1234"/>
      <c r="P14" s="1235"/>
      <c r="Q14" s="1236"/>
    </row>
    <row r="15" spans="1:17" ht="25.5" customHeight="1">
      <c r="A15" s="1840" t="s">
        <v>4</v>
      </c>
      <c r="B15" s="1840"/>
      <c r="C15" s="1840"/>
      <c r="D15" s="1840"/>
      <c r="E15" s="1840"/>
      <c r="F15" s="1840"/>
      <c r="G15" s="1840"/>
      <c r="H15" s="1840"/>
      <c r="I15" s="1840"/>
      <c r="J15" s="1840"/>
      <c r="K15" s="1840"/>
      <c r="L15" s="1840"/>
      <c r="M15" s="1840"/>
      <c r="N15" s="1233" t="s">
        <v>5</v>
      </c>
      <c r="O15" s="1234"/>
      <c r="P15" s="1235"/>
      <c r="Q15" s="1236"/>
    </row>
    <row r="16" spans="1:17" ht="13.5" customHeight="1">
      <c r="A16" s="1841" t="s">
        <v>6</v>
      </c>
      <c r="B16" s="1841"/>
      <c r="C16" s="1841"/>
      <c r="D16" s="1841"/>
      <c r="E16" s="1841"/>
      <c r="F16" s="1841"/>
      <c r="G16" s="1238"/>
      <c r="H16" s="1238"/>
      <c r="I16" s="1238"/>
      <c r="J16" s="1238"/>
      <c r="K16" s="1238"/>
      <c r="L16" s="1238"/>
      <c r="M16" s="1238"/>
      <c r="N16" s="1233" t="s">
        <v>7</v>
      </c>
      <c r="O16" s="1234">
        <v>215</v>
      </c>
      <c r="P16" s="1235">
        <v>215</v>
      </c>
      <c r="Q16" s="1236">
        <v>215</v>
      </c>
    </row>
    <row r="17" spans="1:17" ht="18" customHeight="1">
      <c r="A17" s="1840" t="s">
        <v>8</v>
      </c>
      <c r="B17" s="1840"/>
      <c r="C17" s="1840"/>
      <c r="D17" s="1840"/>
      <c r="E17" s="1840"/>
      <c r="F17" s="1840"/>
      <c r="G17" s="1840"/>
      <c r="H17" s="1840"/>
      <c r="I17" s="1840"/>
      <c r="J17" s="1840"/>
      <c r="K17" s="1840"/>
      <c r="L17" s="1840"/>
      <c r="M17" s="1840"/>
      <c r="N17" s="1233" t="s">
        <v>9</v>
      </c>
      <c r="O17" s="1234">
        <v>14000</v>
      </c>
      <c r="P17" s="1235">
        <v>14000</v>
      </c>
      <c r="Q17" s="1236">
        <v>197</v>
      </c>
    </row>
    <row r="18" spans="1:17" ht="30" customHeight="1" hidden="1">
      <c r="A18" s="1840"/>
      <c r="B18" s="1840"/>
      <c r="C18" s="1840"/>
      <c r="D18" s="1840"/>
      <c r="E18" s="1840"/>
      <c r="F18" s="1840"/>
      <c r="G18" s="1840"/>
      <c r="H18" s="1840"/>
      <c r="I18" s="1840"/>
      <c r="J18" s="1840"/>
      <c r="K18" s="1840"/>
      <c r="L18" s="1840"/>
      <c r="M18" s="1840"/>
      <c r="N18" s="1233" t="s">
        <v>10</v>
      </c>
      <c r="O18" s="1234"/>
      <c r="P18" s="1235"/>
      <c r="Q18" s="1236"/>
    </row>
    <row r="19" spans="1:17" ht="30" customHeight="1" hidden="1">
      <c r="A19" s="1840"/>
      <c r="B19" s="1840"/>
      <c r="C19" s="1840"/>
      <c r="D19" s="1840"/>
      <c r="E19" s="1840"/>
      <c r="F19" s="1840"/>
      <c r="G19" s="1840"/>
      <c r="H19" s="1840"/>
      <c r="I19" s="1840"/>
      <c r="J19" s="1840"/>
      <c r="K19" s="1840"/>
      <c r="L19" s="1840"/>
      <c r="M19" s="1840"/>
      <c r="N19" s="1233" t="s">
        <v>11</v>
      </c>
      <c r="O19" s="1234"/>
      <c r="P19" s="1235"/>
      <c r="Q19" s="1236"/>
    </row>
    <row r="20" spans="1:17" ht="30" customHeight="1" hidden="1">
      <c r="A20" s="1840"/>
      <c r="B20" s="1840"/>
      <c r="C20" s="1840"/>
      <c r="D20" s="1840"/>
      <c r="E20" s="1840"/>
      <c r="F20" s="1840"/>
      <c r="G20" s="1840"/>
      <c r="H20" s="1840"/>
      <c r="I20" s="1840"/>
      <c r="J20" s="1840"/>
      <c r="K20" s="1840"/>
      <c r="L20" s="1840"/>
      <c r="M20" s="1840"/>
      <c r="N20" s="1233" t="s">
        <v>12</v>
      </c>
      <c r="O20" s="1234"/>
      <c r="P20" s="1235"/>
      <c r="Q20" s="1236"/>
    </row>
    <row r="21" spans="1:17" ht="15" customHeight="1">
      <c r="A21" s="1840" t="s">
        <v>13</v>
      </c>
      <c r="B21" s="1840"/>
      <c r="C21" s="1840"/>
      <c r="D21" s="1840"/>
      <c r="E21" s="1840"/>
      <c r="F21" s="1840"/>
      <c r="G21" s="1840"/>
      <c r="H21" s="1840"/>
      <c r="I21" s="1840"/>
      <c r="J21" s="1840"/>
      <c r="K21" s="1840"/>
      <c r="L21" s="1840"/>
      <c r="M21" s="1840"/>
      <c r="N21" s="1233" t="s">
        <v>14</v>
      </c>
      <c r="O21" s="1234">
        <v>937</v>
      </c>
      <c r="P21" s="1235">
        <v>937</v>
      </c>
      <c r="Q21" s="1236">
        <v>1120</v>
      </c>
    </row>
    <row r="22" spans="1:17" ht="13.5" customHeight="1">
      <c r="A22" s="1840" t="s">
        <v>15</v>
      </c>
      <c r="B22" s="1840"/>
      <c r="C22" s="1840"/>
      <c r="D22" s="1840"/>
      <c r="E22" s="1840"/>
      <c r="F22" s="1840"/>
      <c r="G22" s="1840"/>
      <c r="H22" s="1840"/>
      <c r="I22" s="1840"/>
      <c r="J22" s="1840"/>
      <c r="K22" s="1840"/>
      <c r="L22" s="1840"/>
      <c r="M22" s="1840"/>
      <c r="N22" s="1233" t="s">
        <v>16</v>
      </c>
      <c r="O22" s="1234">
        <v>3500</v>
      </c>
      <c r="P22" s="1235">
        <v>3500</v>
      </c>
      <c r="Q22" s="1236">
        <v>2062</v>
      </c>
    </row>
    <row r="23" spans="1:17" ht="13.5" customHeight="1">
      <c r="A23" s="1840" t="s">
        <v>17</v>
      </c>
      <c r="B23" s="1840"/>
      <c r="C23" s="1840"/>
      <c r="D23" s="1840"/>
      <c r="E23" s="1840"/>
      <c r="F23" s="1840"/>
      <c r="G23" s="1840"/>
      <c r="H23" s="1840"/>
      <c r="I23" s="1840"/>
      <c r="J23" s="1840"/>
      <c r="K23" s="1840"/>
      <c r="L23" s="1840"/>
      <c r="M23" s="1840"/>
      <c r="N23" s="1233" t="s">
        <v>18</v>
      </c>
      <c r="O23" s="1234">
        <v>700</v>
      </c>
      <c r="P23" s="1235">
        <v>700</v>
      </c>
      <c r="Q23" s="1236">
        <v>469</v>
      </c>
    </row>
    <row r="24" spans="1:17" ht="13.5" customHeight="1">
      <c r="A24" s="1840" t="s">
        <v>19</v>
      </c>
      <c r="B24" s="1840"/>
      <c r="C24" s="1840"/>
      <c r="D24" s="1840"/>
      <c r="E24" s="1840"/>
      <c r="F24" s="1840"/>
      <c r="G24" s="1840"/>
      <c r="H24" s="1840"/>
      <c r="I24" s="1840"/>
      <c r="J24" s="1840"/>
      <c r="K24" s="1840"/>
      <c r="L24" s="1840"/>
      <c r="M24" s="1840"/>
      <c r="N24" s="1233" t="s">
        <v>1244</v>
      </c>
      <c r="O24" s="1234">
        <v>1000</v>
      </c>
      <c r="P24" s="1235">
        <v>1000</v>
      </c>
      <c r="Q24" s="1236">
        <v>406</v>
      </c>
    </row>
    <row r="25" spans="1:17" ht="30" customHeight="1">
      <c r="A25" s="1842" t="s">
        <v>20</v>
      </c>
      <c r="B25" s="1842"/>
      <c r="C25" s="1842"/>
      <c r="D25" s="1842"/>
      <c r="E25" s="1842"/>
      <c r="F25" s="1842"/>
      <c r="G25" s="1842"/>
      <c r="H25" s="1842"/>
      <c r="I25" s="1842"/>
      <c r="J25" s="1842"/>
      <c r="K25" s="1842"/>
      <c r="L25" s="1842"/>
      <c r="M25" s="1842"/>
      <c r="N25" s="1233" t="s">
        <v>21</v>
      </c>
      <c r="O25" s="1234">
        <v>3400</v>
      </c>
      <c r="P25" s="1235">
        <v>3400</v>
      </c>
      <c r="Q25" s="1236"/>
    </row>
    <row r="26" spans="1:17" ht="27.75" customHeight="1">
      <c r="A26" s="1842" t="s">
        <v>22</v>
      </c>
      <c r="B26" s="1842"/>
      <c r="C26" s="1842"/>
      <c r="D26" s="1842"/>
      <c r="E26" s="1842"/>
      <c r="F26" s="1842"/>
      <c r="G26" s="1842"/>
      <c r="H26" s="1842"/>
      <c r="I26" s="1842"/>
      <c r="J26" s="1842"/>
      <c r="K26" s="1842"/>
      <c r="L26" s="1842"/>
      <c r="M26" s="1842"/>
      <c r="N26" s="1233" t="s">
        <v>23</v>
      </c>
      <c r="P26" s="1235"/>
      <c r="Q26" s="1236"/>
    </row>
    <row r="27" spans="1:17" ht="13.5" customHeight="1">
      <c r="A27" s="1842" t="s">
        <v>24</v>
      </c>
      <c r="B27" s="1842"/>
      <c r="C27" s="1842"/>
      <c r="D27" s="1842"/>
      <c r="E27" s="1842"/>
      <c r="F27" s="1842"/>
      <c r="G27" s="1842"/>
      <c r="H27" s="1842"/>
      <c r="I27" s="1842"/>
      <c r="J27" s="1842"/>
      <c r="K27" s="1842"/>
      <c r="L27" s="1842"/>
      <c r="M27" s="1842"/>
      <c r="N27" s="1233" t="s">
        <v>25</v>
      </c>
      <c r="O27" s="1234">
        <v>200</v>
      </c>
      <c r="P27" s="1235">
        <v>200</v>
      </c>
      <c r="Q27" s="1236">
        <v>70</v>
      </c>
    </row>
    <row r="28" spans="1:17" ht="24" customHeight="1">
      <c r="A28" s="1842" t="s">
        <v>26</v>
      </c>
      <c r="B28" s="1842"/>
      <c r="C28" s="1842"/>
      <c r="D28" s="1842"/>
      <c r="E28" s="1842"/>
      <c r="F28" s="1842"/>
      <c r="G28" s="1842"/>
      <c r="H28" s="1842"/>
      <c r="I28" s="1842"/>
      <c r="J28" s="1842"/>
      <c r="K28" s="1842"/>
      <c r="L28" s="1842"/>
      <c r="M28" s="1842"/>
      <c r="N28" s="1233" t="s">
        <v>27</v>
      </c>
      <c r="O28" s="1234">
        <v>200</v>
      </c>
      <c r="P28" s="1235">
        <v>200</v>
      </c>
      <c r="Q28" s="1236">
        <v>120</v>
      </c>
    </row>
    <row r="29" spans="1:17" ht="24.75" customHeight="1">
      <c r="A29" s="1840" t="s">
        <v>28</v>
      </c>
      <c r="B29" s="1840"/>
      <c r="C29" s="1840"/>
      <c r="D29" s="1840"/>
      <c r="E29" s="1840"/>
      <c r="F29" s="1840"/>
      <c r="G29" s="1840"/>
      <c r="H29" s="1840"/>
      <c r="I29" s="1840"/>
      <c r="J29" s="1840"/>
      <c r="K29" s="1840"/>
      <c r="L29" s="1840"/>
      <c r="M29" s="1840"/>
      <c r="N29" s="1233" t="s">
        <v>29</v>
      </c>
      <c r="O29" s="1234">
        <v>840</v>
      </c>
      <c r="P29" s="1235">
        <v>840</v>
      </c>
      <c r="Q29" s="1236">
        <v>797</v>
      </c>
    </row>
    <row r="30" spans="1:17" ht="27" customHeight="1">
      <c r="A30" s="1840" t="s">
        <v>30</v>
      </c>
      <c r="B30" s="1840"/>
      <c r="C30" s="1840"/>
      <c r="D30" s="1840"/>
      <c r="E30" s="1840"/>
      <c r="F30" s="1840"/>
      <c r="G30" s="1239"/>
      <c r="H30" s="1239"/>
      <c r="I30" s="1239"/>
      <c r="J30" s="1239"/>
      <c r="K30" s="1239"/>
      <c r="L30" s="1239"/>
      <c r="M30" s="1239"/>
      <c r="N30" s="1233" t="s">
        <v>31</v>
      </c>
      <c r="O30" s="1240">
        <v>150</v>
      </c>
      <c r="P30" s="1241">
        <v>150</v>
      </c>
      <c r="Q30" s="1242"/>
    </row>
    <row r="31" spans="1:17" ht="33" customHeight="1">
      <c r="A31" s="1840" t="s">
        <v>32</v>
      </c>
      <c r="B31" s="1840"/>
      <c r="C31" s="1840"/>
      <c r="D31" s="1840"/>
      <c r="E31" s="1840"/>
      <c r="F31" s="1840"/>
      <c r="G31" s="1239"/>
      <c r="H31" s="1239"/>
      <c r="I31" s="1239"/>
      <c r="J31" s="1239"/>
      <c r="K31" s="1239"/>
      <c r="L31" s="1239"/>
      <c r="M31" s="1239"/>
      <c r="N31" s="1233" t="s">
        <v>33</v>
      </c>
      <c r="O31" s="1240">
        <v>342</v>
      </c>
      <c r="P31" s="1241">
        <v>342</v>
      </c>
      <c r="Q31" s="1242"/>
    </row>
    <row r="32" spans="1:17" ht="30" customHeight="1" hidden="1">
      <c r="A32" s="1840" t="s">
        <v>34</v>
      </c>
      <c r="B32" s="1840"/>
      <c r="C32" s="1840"/>
      <c r="D32" s="1840"/>
      <c r="E32" s="1840"/>
      <c r="F32" s="1840"/>
      <c r="G32" s="1239"/>
      <c r="H32" s="1239"/>
      <c r="I32" s="1239"/>
      <c r="J32" s="1239"/>
      <c r="K32" s="1239"/>
      <c r="L32" s="1239"/>
      <c r="M32" s="1239"/>
      <c r="N32" s="1233" t="s">
        <v>35</v>
      </c>
      <c r="O32" s="1240"/>
      <c r="P32" s="1241"/>
      <c r="Q32" s="1242"/>
    </row>
    <row r="33" spans="1:17" ht="30" customHeight="1">
      <c r="A33" s="1840" t="s">
        <v>36</v>
      </c>
      <c r="B33" s="1840"/>
      <c r="C33" s="1840"/>
      <c r="D33" s="1840"/>
      <c r="E33" s="1840"/>
      <c r="F33" s="1840"/>
      <c r="G33" s="1239"/>
      <c r="H33" s="1239"/>
      <c r="I33" s="1239"/>
      <c r="J33" s="1239"/>
      <c r="K33" s="1239"/>
      <c r="L33" s="1239"/>
      <c r="M33" s="1239"/>
      <c r="N33" s="1243" t="s">
        <v>37</v>
      </c>
      <c r="O33" s="1240">
        <v>300</v>
      </c>
      <c r="P33" s="1241">
        <v>300</v>
      </c>
      <c r="Q33" s="1242"/>
    </row>
    <row r="34" spans="1:17" ht="26.25" customHeight="1">
      <c r="A34" s="1843" t="s">
        <v>38</v>
      </c>
      <c r="B34" s="1843"/>
      <c r="C34" s="1843"/>
      <c r="D34" s="1843"/>
      <c r="E34" s="1843"/>
      <c r="F34" s="1843"/>
      <c r="G34" s="1843"/>
      <c r="H34" s="1843"/>
      <c r="I34" s="1843"/>
      <c r="J34" s="1843"/>
      <c r="K34" s="1843"/>
      <c r="L34" s="1843"/>
      <c r="M34" s="1843"/>
      <c r="N34" s="1244" t="s">
        <v>39</v>
      </c>
      <c r="O34" s="1245">
        <f>SUM(O10:O33)</f>
        <v>80741</v>
      </c>
      <c r="P34" s="1246">
        <f>SUM(P10:P33)</f>
        <v>80741</v>
      </c>
      <c r="Q34" s="1246">
        <f>SUM(Q10:Q33)</f>
        <v>48701</v>
      </c>
    </row>
    <row r="35" spans="1:17" ht="13.5" hidden="1">
      <c r="A35" s="1844"/>
      <c r="B35" s="1844"/>
      <c r="C35" s="1844"/>
      <c r="D35" s="1844"/>
      <c r="E35" s="1844"/>
      <c r="F35" s="1844"/>
      <c r="G35" s="1844"/>
      <c r="H35" s="1844"/>
      <c r="I35" s="1844"/>
      <c r="J35" s="1844"/>
      <c r="K35" s="1844"/>
      <c r="L35" s="1844"/>
      <c r="M35" s="1844"/>
      <c r="N35" s="1247" t="s">
        <v>40</v>
      </c>
      <c r="O35" s="1248"/>
      <c r="P35" s="1249"/>
      <c r="Q35" s="1250"/>
    </row>
    <row r="36" spans="1:17" ht="13.5" hidden="1">
      <c r="A36" s="1842"/>
      <c r="B36" s="1842"/>
      <c r="C36" s="1842"/>
      <c r="D36" s="1842"/>
      <c r="E36" s="1842"/>
      <c r="F36" s="1842"/>
      <c r="G36" s="1842"/>
      <c r="H36" s="1842"/>
      <c r="I36" s="1842"/>
      <c r="J36" s="1842"/>
      <c r="K36" s="1842"/>
      <c r="L36" s="1842"/>
      <c r="M36" s="1842"/>
      <c r="N36" s="1247" t="s">
        <v>41</v>
      </c>
      <c r="O36" s="1234"/>
      <c r="P36" s="1235"/>
      <c r="Q36" s="1236"/>
    </row>
    <row r="37" spans="1:17" ht="13.5" customHeight="1">
      <c r="A37" s="1842" t="s">
        <v>42</v>
      </c>
      <c r="B37" s="1842"/>
      <c r="C37" s="1842"/>
      <c r="D37" s="1842"/>
      <c r="E37" s="1842"/>
      <c r="F37" s="1842"/>
      <c r="G37" s="1842"/>
      <c r="H37" s="1842"/>
      <c r="I37" s="1842"/>
      <c r="J37" s="1842"/>
      <c r="K37" s="1842"/>
      <c r="L37" s="1842"/>
      <c r="M37" s="1842"/>
      <c r="N37" s="1251" t="s">
        <v>43</v>
      </c>
      <c r="O37" s="1252">
        <v>1600</v>
      </c>
      <c r="P37" s="1235">
        <v>1600</v>
      </c>
      <c r="Q37" s="1236">
        <v>444</v>
      </c>
    </row>
    <row r="38" spans="1:17" ht="13.5" customHeight="1">
      <c r="A38" s="1842" t="s">
        <v>44</v>
      </c>
      <c r="B38" s="1842"/>
      <c r="C38" s="1842"/>
      <c r="D38" s="1842"/>
      <c r="E38" s="1842"/>
      <c r="F38" s="1842"/>
      <c r="G38" s="1842"/>
      <c r="H38" s="1842"/>
      <c r="I38" s="1842"/>
      <c r="J38" s="1842"/>
      <c r="K38" s="1842"/>
      <c r="L38" s="1842"/>
      <c r="M38" s="1842"/>
      <c r="N38" s="1233" t="s">
        <v>45</v>
      </c>
      <c r="O38" s="1252"/>
      <c r="P38" s="1235"/>
      <c r="Q38" s="1236">
        <v>7370</v>
      </c>
    </row>
    <row r="39" spans="1:17" ht="39.75" customHeight="1" hidden="1">
      <c r="A39" s="1842"/>
      <c r="B39" s="1842"/>
      <c r="C39" s="1842"/>
      <c r="D39" s="1842"/>
      <c r="E39" s="1842"/>
      <c r="F39" s="1842"/>
      <c r="G39" s="1842"/>
      <c r="H39" s="1842"/>
      <c r="I39" s="1842"/>
      <c r="J39" s="1842"/>
      <c r="K39" s="1842"/>
      <c r="L39" s="1842"/>
      <c r="M39" s="1842"/>
      <c r="N39" s="1253" t="s">
        <v>46</v>
      </c>
      <c r="O39" s="1252"/>
      <c r="P39" s="1235"/>
      <c r="Q39" s="1236"/>
    </row>
    <row r="40" spans="1:17" ht="13.5" hidden="1">
      <c r="A40" s="1842"/>
      <c r="B40" s="1842"/>
      <c r="C40" s="1842"/>
      <c r="D40" s="1842"/>
      <c r="E40" s="1842"/>
      <c r="F40" s="1842"/>
      <c r="G40" s="1842"/>
      <c r="H40" s="1842"/>
      <c r="I40" s="1842"/>
      <c r="J40" s="1842"/>
      <c r="K40" s="1842"/>
      <c r="L40" s="1842"/>
      <c r="M40" s="1842"/>
      <c r="N40" s="1247" t="s">
        <v>47</v>
      </c>
      <c r="O40" s="1252"/>
      <c r="P40" s="1235"/>
      <c r="Q40" s="1236"/>
    </row>
    <row r="41" spans="1:17" ht="13.5" hidden="1">
      <c r="A41" s="1842"/>
      <c r="B41" s="1842"/>
      <c r="C41" s="1842"/>
      <c r="D41" s="1842"/>
      <c r="E41" s="1842"/>
      <c r="F41" s="1842"/>
      <c r="G41" s="1842"/>
      <c r="H41" s="1842"/>
      <c r="I41" s="1842"/>
      <c r="J41" s="1842"/>
      <c r="K41" s="1842"/>
      <c r="L41" s="1842"/>
      <c r="M41" s="1842"/>
      <c r="N41" s="1254" t="s">
        <v>48</v>
      </c>
      <c r="O41" s="1252"/>
      <c r="P41" s="1235"/>
      <c r="Q41" s="1236"/>
    </row>
    <row r="42" spans="1:17" ht="14.25" customHeight="1">
      <c r="A42" s="1845" t="s">
        <v>49</v>
      </c>
      <c r="B42" s="1845"/>
      <c r="C42" s="1845"/>
      <c r="D42" s="1845"/>
      <c r="E42" s="1845"/>
      <c r="F42" s="1845"/>
      <c r="G42" s="1255"/>
      <c r="H42" s="1255"/>
      <c r="I42" s="1255"/>
      <c r="J42" s="1255"/>
      <c r="K42" s="1255"/>
      <c r="L42" s="1255"/>
      <c r="M42" s="1255"/>
      <c r="N42" s="1253" t="s">
        <v>50</v>
      </c>
      <c r="O42" s="1256">
        <v>22236</v>
      </c>
      <c r="P42" s="1257">
        <v>22236</v>
      </c>
      <c r="Q42" s="1258">
        <v>9816</v>
      </c>
    </row>
    <row r="43" spans="1:17" ht="15.75" customHeight="1">
      <c r="A43" s="1846" t="s">
        <v>51</v>
      </c>
      <c r="B43" s="1846"/>
      <c r="C43" s="1846"/>
      <c r="D43" s="1846"/>
      <c r="E43" s="1846"/>
      <c r="F43" s="1846"/>
      <c r="G43" s="1846"/>
      <c r="H43" s="1846"/>
      <c r="I43" s="1846"/>
      <c r="J43" s="1846"/>
      <c r="K43" s="1846"/>
      <c r="L43" s="1846"/>
      <c r="M43" s="1846"/>
      <c r="N43" s="1244" t="s">
        <v>52</v>
      </c>
      <c r="O43" s="1245">
        <f>SUM(O35:O42)</f>
        <v>23836</v>
      </c>
      <c r="P43" s="1246">
        <v>16192</v>
      </c>
      <c r="Q43" s="1246">
        <f>SUM(Q37:Q42)</f>
        <v>17630</v>
      </c>
    </row>
    <row r="44" spans="1:17" ht="15.75" customHeight="1">
      <c r="A44" s="1846" t="s">
        <v>53</v>
      </c>
      <c r="B44" s="1846"/>
      <c r="C44" s="1846"/>
      <c r="D44" s="1846"/>
      <c r="E44" s="1846"/>
      <c r="F44" s="1846"/>
      <c r="G44" s="1846"/>
      <c r="H44" s="1846"/>
      <c r="I44" s="1846"/>
      <c r="J44" s="1846"/>
      <c r="K44" s="1846"/>
      <c r="L44" s="1846"/>
      <c r="M44" s="1846"/>
      <c r="N44" s="1244" t="s">
        <v>54</v>
      </c>
      <c r="O44" s="1245">
        <f>SUM(O34,O43)</f>
        <v>104577</v>
      </c>
      <c r="P44" s="1246">
        <f>SUM(P34,P43)</f>
        <v>96933</v>
      </c>
      <c r="Q44" s="1246">
        <f>SUM(Q34,Q43)</f>
        <v>66331</v>
      </c>
    </row>
  </sheetData>
  <sheetProtection selectLockedCells="1" selectUnlockedCells="1"/>
  <mergeCells count="41">
    <mergeCell ref="A41:M41"/>
    <mergeCell ref="A42:F42"/>
    <mergeCell ref="A43:M43"/>
    <mergeCell ref="A44:M44"/>
    <mergeCell ref="A37:M37"/>
    <mergeCell ref="A38:M38"/>
    <mergeCell ref="A39:M39"/>
    <mergeCell ref="A40:M40"/>
    <mergeCell ref="A33:F33"/>
    <mergeCell ref="A34:M34"/>
    <mergeCell ref="A35:M35"/>
    <mergeCell ref="A36:M36"/>
    <mergeCell ref="A29:M29"/>
    <mergeCell ref="A30:F30"/>
    <mergeCell ref="A31:F31"/>
    <mergeCell ref="A32:F32"/>
    <mergeCell ref="A25:M25"/>
    <mergeCell ref="A26:M26"/>
    <mergeCell ref="A27:M27"/>
    <mergeCell ref="A28:M28"/>
    <mergeCell ref="A21:M21"/>
    <mergeCell ref="A22:M22"/>
    <mergeCell ref="A23:M23"/>
    <mergeCell ref="A24:M24"/>
    <mergeCell ref="A17:M17"/>
    <mergeCell ref="A18:M18"/>
    <mergeCell ref="A19:M19"/>
    <mergeCell ref="A20:M20"/>
    <mergeCell ref="A13:M13"/>
    <mergeCell ref="A14:M14"/>
    <mergeCell ref="A15:M15"/>
    <mergeCell ref="A16:F16"/>
    <mergeCell ref="A9:M9"/>
    <mergeCell ref="A10:M10"/>
    <mergeCell ref="A11:M11"/>
    <mergeCell ref="A12:M12"/>
    <mergeCell ref="A3:Q3"/>
    <mergeCell ref="A7:M7"/>
    <mergeCell ref="Q7:Q8"/>
    <mergeCell ref="A8:F8"/>
    <mergeCell ref="O8:P8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4">
      <selection activeCell="F4" sqref="F1:F16384"/>
    </sheetView>
  </sheetViews>
  <sheetFormatPr defaultColWidth="9.140625" defaultRowHeight="12.75"/>
  <cols>
    <col min="1" max="1" width="3.140625" style="0" customWidth="1"/>
    <col min="2" max="2" width="52.421875" style="0" customWidth="1"/>
    <col min="3" max="3" width="10.7109375" style="0" customWidth="1"/>
    <col min="4" max="4" width="9.7109375" style="0" customWidth="1"/>
    <col min="5" max="5" width="12.28125" style="0" customWidth="1"/>
  </cols>
  <sheetData>
    <row r="1" ht="12.75">
      <c r="D1" s="1111" t="s">
        <v>55</v>
      </c>
    </row>
    <row r="3" spans="2:5" ht="12.75">
      <c r="B3" s="1831" t="s">
        <v>56</v>
      </c>
      <c r="C3" s="1831"/>
      <c r="D3" s="1831"/>
      <c r="E3" s="1831"/>
    </row>
    <row r="4" spans="2:5" ht="15">
      <c r="B4" s="352"/>
      <c r="C4" s="350"/>
      <c r="D4" s="350"/>
      <c r="E4" s="350"/>
    </row>
    <row r="5" spans="2:5" ht="12.75">
      <c r="B5" s="136"/>
      <c r="E5" s="1111" t="s">
        <v>875</v>
      </c>
    </row>
    <row r="6" spans="1:5" ht="12.75">
      <c r="A6" s="1112"/>
      <c r="B6" s="1113" t="s">
        <v>609</v>
      </c>
      <c r="C6" s="1114" t="s">
        <v>591</v>
      </c>
      <c r="D6" s="1114" t="s">
        <v>592</v>
      </c>
      <c r="E6" s="1259" t="s">
        <v>1016</v>
      </c>
    </row>
    <row r="7" spans="1:5" ht="12.75">
      <c r="A7" s="1116" t="s">
        <v>616</v>
      </c>
      <c r="B7" s="1260" t="s">
        <v>57</v>
      </c>
      <c r="C7" s="1154">
        <f>SUM(C18)</f>
        <v>0</v>
      </c>
      <c r="D7" s="1154"/>
      <c r="E7" s="1155"/>
    </row>
    <row r="8" spans="1:5" ht="12.75" hidden="1">
      <c r="A8" s="166"/>
      <c r="B8" s="1120"/>
      <c r="C8" s="1018"/>
      <c r="D8" s="1018"/>
      <c r="E8" s="1020"/>
    </row>
    <row r="9" spans="1:5" ht="12.75" hidden="1">
      <c r="A9" s="166"/>
      <c r="B9" s="1120"/>
      <c r="C9" s="1018"/>
      <c r="D9" s="1018"/>
      <c r="E9" s="1020"/>
    </row>
    <row r="10" spans="1:5" ht="12.75" hidden="1">
      <c r="A10" s="166"/>
      <c r="B10" s="1120"/>
      <c r="C10" s="1018"/>
      <c r="D10" s="1018"/>
      <c r="E10" s="1020"/>
    </row>
    <row r="11" spans="1:5" ht="12.75" hidden="1">
      <c r="A11" s="166"/>
      <c r="B11" s="1120"/>
      <c r="C11" s="1018"/>
      <c r="D11" s="1018"/>
      <c r="E11" s="1020"/>
    </row>
    <row r="12" spans="1:5" ht="12.75" hidden="1">
      <c r="A12" s="166"/>
      <c r="B12" s="1120"/>
      <c r="C12" s="1018"/>
      <c r="D12" s="1018"/>
      <c r="E12" s="1020"/>
    </row>
    <row r="13" spans="1:5" ht="12.75" hidden="1">
      <c r="A13" s="166"/>
      <c r="B13" s="1120"/>
      <c r="C13" s="1018"/>
      <c r="D13" s="1018"/>
      <c r="E13" s="1020"/>
    </row>
    <row r="14" spans="1:5" ht="12.75" hidden="1">
      <c r="A14" s="166"/>
      <c r="B14" s="1120" t="s">
        <v>1258</v>
      </c>
      <c r="C14" s="1018"/>
      <c r="D14" s="1018"/>
      <c r="E14" s="1020"/>
    </row>
    <row r="15" spans="1:5" ht="12.75" hidden="1">
      <c r="A15" s="166"/>
      <c r="B15" s="1120" t="s">
        <v>1258</v>
      </c>
      <c r="C15" s="1018"/>
      <c r="D15" s="1018"/>
      <c r="E15" s="1020"/>
    </row>
    <row r="16" spans="1:5" ht="12.75" hidden="1">
      <c r="A16" s="166"/>
      <c r="B16" s="1120" t="s">
        <v>1258</v>
      </c>
      <c r="C16" s="1018"/>
      <c r="D16" s="1018"/>
      <c r="E16" s="1020"/>
    </row>
    <row r="17" spans="1:5" ht="12.75" hidden="1">
      <c r="A17" s="166"/>
      <c r="B17" s="1120" t="s">
        <v>1258</v>
      </c>
      <c r="C17" s="1018"/>
      <c r="D17" s="1018"/>
      <c r="E17" s="1020"/>
    </row>
    <row r="18" spans="1:5" ht="12.75" hidden="1">
      <c r="A18" s="166"/>
      <c r="B18" s="1120"/>
      <c r="C18" s="1018"/>
      <c r="D18" s="1018"/>
      <c r="E18" s="1020"/>
    </row>
    <row r="19" spans="1:5" ht="12.75">
      <c r="A19" s="1116" t="s">
        <v>617</v>
      </c>
      <c r="B19" s="1121" t="s">
        <v>58</v>
      </c>
      <c r="C19" s="1122"/>
      <c r="D19" s="1122"/>
      <c r="E19" s="1123"/>
    </row>
    <row r="20" spans="1:5" ht="12.75" hidden="1">
      <c r="A20" s="166"/>
      <c r="B20" s="1120"/>
      <c r="C20" s="1018"/>
      <c r="D20" s="1018"/>
      <c r="E20" s="1020"/>
    </row>
    <row r="21" spans="1:5" ht="12.75" hidden="1">
      <c r="A21" s="166"/>
      <c r="B21" s="1120"/>
      <c r="C21" s="1018"/>
      <c r="D21" s="1018"/>
      <c r="E21" s="1020"/>
    </row>
    <row r="22" spans="1:5" ht="12.75" hidden="1">
      <c r="A22" s="166"/>
      <c r="B22" s="1120" t="s">
        <v>1258</v>
      </c>
      <c r="C22" s="1018"/>
      <c r="D22" s="1018"/>
      <c r="E22" s="1020"/>
    </row>
    <row r="23" spans="1:5" ht="12.75" hidden="1">
      <c r="A23" s="166"/>
      <c r="B23" s="1120" t="s">
        <v>1258</v>
      </c>
      <c r="C23" s="1018"/>
      <c r="D23" s="1018"/>
      <c r="E23" s="1020"/>
    </row>
    <row r="24" spans="1:5" ht="12.75" hidden="1">
      <c r="A24" s="166"/>
      <c r="B24" s="1120" t="s">
        <v>1258</v>
      </c>
      <c r="C24" s="1018"/>
      <c r="D24" s="1018"/>
      <c r="E24" s="1020"/>
    </row>
    <row r="25" spans="1:5" ht="12.75" hidden="1">
      <c r="A25" s="166"/>
      <c r="B25" s="1120" t="s">
        <v>1258</v>
      </c>
      <c r="C25" s="1018"/>
      <c r="D25" s="1018"/>
      <c r="E25" s="1020"/>
    </row>
    <row r="26" spans="1:5" ht="12.75" hidden="1">
      <c r="A26" s="166"/>
      <c r="B26" s="1120" t="s">
        <v>1258</v>
      </c>
      <c r="C26" s="1018"/>
      <c r="D26" s="1018"/>
      <c r="E26" s="1020"/>
    </row>
    <row r="27" spans="1:5" ht="12.75" hidden="1">
      <c r="A27" s="166"/>
      <c r="B27" s="1120" t="s">
        <v>1258</v>
      </c>
      <c r="C27" s="1018"/>
      <c r="D27" s="1018"/>
      <c r="E27" s="1020"/>
    </row>
    <row r="28" spans="1:5" ht="12.75">
      <c r="A28" s="1116" t="s">
        <v>618</v>
      </c>
      <c r="B28" s="1125" t="s">
        <v>59</v>
      </c>
      <c r="C28" s="1122"/>
      <c r="D28" s="1122"/>
      <c r="E28" s="1123"/>
    </row>
    <row r="29" spans="1:5" ht="12.75">
      <c r="A29" s="1116" t="s">
        <v>619</v>
      </c>
      <c r="B29" s="1125" t="s">
        <v>60</v>
      </c>
      <c r="C29" s="1122"/>
      <c r="D29" s="1122"/>
      <c r="E29" s="1123"/>
    </row>
    <row r="30" spans="1:5" ht="12.75" hidden="1">
      <c r="A30" s="166"/>
      <c r="B30" s="1120" t="s">
        <v>1258</v>
      </c>
      <c r="C30" s="1018"/>
      <c r="D30" s="1018"/>
      <c r="E30" s="1020"/>
    </row>
    <row r="31" spans="1:5" ht="12.75" hidden="1">
      <c r="A31" s="166"/>
      <c r="B31" s="1120" t="s">
        <v>1258</v>
      </c>
      <c r="C31" s="1018"/>
      <c r="D31" s="1018"/>
      <c r="E31" s="1020"/>
    </row>
    <row r="32" spans="1:5" ht="12.75">
      <c r="A32" s="1116" t="s">
        <v>620</v>
      </c>
      <c r="B32" s="1125" t="s">
        <v>61</v>
      </c>
      <c r="C32" s="1122">
        <f>SUM(C38)</f>
        <v>214</v>
      </c>
      <c r="D32" s="1122">
        <v>214</v>
      </c>
      <c r="E32" s="1123">
        <v>5614</v>
      </c>
    </row>
    <row r="33" spans="1:5" ht="12.75" hidden="1">
      <c r="A33" s="166"/>
      <c r="B33" s="1120"/>
      <c r="C33" s="1018"/>
      <c r="D33" s="1018"/>
      <c r="E33" s="1020"/>
    </row>
    <row r="34" spans="1:5" ht="12.75" hidden="1">
      <c r="A34" s="166"/>
      <c r="B34" s="1120" t="s">
        <v>1258</v>
      </c>
      <c r="C34" s="1018"/>
      <c r="D34" s="1018"/>
      <c r="E34" s="1020"/>
    </row>
    <row r="35" spans="1:5" ht="12.75" hidden="1">
      <c r="A35" s="166"/>
      <c r="B35" s="1120" t="s">
        <v>1258</v>
      </c>
      <c r="C35" s="1018"/>
      <c r="D35" s="1018"/>
      <c r="E35" s="1020"/>
    </row>
    <row r="36" spans="1:5" ht="12.75" hidden="1">
      <c r="A36" s="166"/>
      <c r="B36" s="1120" t="s">
        <v>1258</v>
      </c>
      <c r="C36" s="1018"/>
      <c r="D36" s="1018"/>
      <c r="E36" s="1020"/>
    </row>
    <row r="37" spans="1:5" ht="12.75" hidden="1">
      <c r="A37" s="166"/>
      <c r="B37" s="1120" t="s">
        <v>1258</v>
      </c>
      <c r="C37" s="1018"/>
      <c r="D37" s="1018"/>
      <c r="E37" s="1020"/>
    </row>
    <row r="38" spans="1:5" ht="12.75">
      <c r="A38" s="166"/>
      <c r="B38" s="1120" t="s">
        <v>62</v>
      </c>
      <c r="C38" s="1018">
        <v>214</v>
      </c>
      <c r="D38" s="1018">
        <v>214</v>
      </c>
      <c r="E38" s="1020"/>
    </row>
    <row r="39" spans="1:5" ht="12.75">
      <c r="A39" s="1116" t="s">
        <v>627</v>
      </c>
      <c r="B39" s="1125" t="s">
        <v>63</v>
      </c>
      <c r="C39" s="1122">
        <f>SUM(C40:C41)</f>
        <v>1624</v>
      </c>
      <c r="D39" s="1122">
        <v>1624</v>
      </c>
      <c r="E39" s="1123">
        <v>1399</v>
      </c>
    </row>
    <row r="40" spans="1:5" ht="12.75">
      <c r="A40" s="1126"/>
      <c r="B40" s="1127" t="s">
        <v>64</v>
      </c>
      <c r="C40" s="1128">
        <v>1184</v>
      </c>
      <c r="D40" s="1128">
        <v>1184</v>
      </c>
      <c r="E40" s="1129">
        <v>1185</v>
      </c>
    </row>
    <row r="41" spans="1:5" ht="12.75">
      <c r="A41" s="166"/>
      <c r="B41" s="1120" t="s">
        <v>65</v>
      </c>
      <c r="C41" s="1018">
        <v>440</v>
      </c>
      <c r="D41" s="1018">
        <v>440</v>
      </c>
      <c r="E41" s="1020">
        <v>214</v>
      </c>
    </row>
    <row r="42" spans="1:5" ht="12.75" hidden="1">
      <c r="A42" s="166"/>
      <c r="B42" s="1120"/>
      <c r="C42" s="1018"/>
      <c r="D42" s="1018"/>
      <c r="E42" s="1020"/>
    </row>
    <row r="43" spans="1:5" ht="12.75" hidden="1">
      <c r="A43" s="166"/>
      <c r="B43" s="1120"/>
      <c r="C43" s="1018"/>
      <c r="D43" s="1018"/>
      <c r="E43" s="1020"/>
    </row>
    <row r="44" spans="1:5" ht="12.75" hidden="1">
      <c r="A44" s="166"/>
      <c r="B44" s="1120" t="s">
        <v>1258</v>
      </c>
      <c r="C44" s="1018"/>
      <c r="D44" s="1018"/>
      <c r="E44" s="1020"/>
    </row>
    <row r="45" spans="1:5" ht="12.75" hidden="1">
      <c r="A45" s="176"/>
      <c r="B45" s="1134" t="s">
        <v>1258</v>
      </c>
      <c r="C45" s="1019"/>
      <c r="D45" s="1019"/>
      <c r="E45" s="1135"/>
    </row>
    <row r="46" spans="1:5" ht="12.75">
      <c r="A46" s="1151" t="s">
        <v>629</v>
      </c>
      <c r="B46" s="1261" t="s">
        <v>66</v>
      </c>
      <c r="C46" s="1262">
        <f>C7+C19+C28+C29+C32+C39</f>
        <v>1838</v>
      </c>
      <c r="D46" s="1262">
        <f>D7+D19+D28+D29+D32+D39</f>
        <v>1838</v>
      </c>
      <c r="E46" s="1263">
        <f>E7+E19+E28+E29+E32+E39</f>
        <v>7013</v>
      </c>
    </row>
    <row r="47" spans="1:5" ht="12.75">
      <c r="A47" s="1151" t="s">
        <v>631</v>
      </c>
      <c r="B47" s="1138" t="s">
        <v>67</v>
      </c>
      <c r="C47" s="1139">
        <f>SUM(C50,C48)</f>
        <v>9084</v>
      </c>
      <c r="D47" s="1139">
        <v>8098</v>
      </c>
      <c r="E47" s="1140">
        <v>9932</v>
      </c>
    </row>
    <row r="48" spans="1:5" ht="12.75">
      <c r="A48" s="1264"/>
      <c r="B48" s="1141" t="s">
        <v>68</v>
      </c>
      <c r="C48" s="1118">
        <v>2000</v>
      </c>
      <c r="D48" s="1118">
        <v>2000</v>
      </c>
      <c r="E48" s="1119">
        <v>4000</v>
      </c>
    </row>
    <row r="49" spans="1:5" ht="12.75">
      <c r="A49" s="1265"/>
      <c r="B49" s="1266" t="s">
        <v>1017</v>
      </c>
      <c r="C49" s="1267">
        <v>2000</v>
      </c>
      <c r="D49" s="1267">
        <v>2000</v>
      </c>
      <c r="E49" s="1268">
        <v>4000</v>
      </c>
    </row>
    <row r="50" spans="1:5" ht="12.75">
      <c r="A50" s="1269"/>
      <c r="B50" s="1125" t="s">
        <v>69</v>
      </c>
      <c r="C50" s="1122">
        <f>SUM(C51:C53)</f>
        <v>7084</v>
      </c>
      <c r="D50" s="1122">
        <v>6098</v>
      </c>
      <c r="E50" s="1123">
        <v>5932</v>
      </c>
    </row>
    <row r="51" spans="1:5" ht="12.75">
      <c r="A51" s="1270"/>
      <c r="B51" s="1127" t="s">
        <v>70</v>
      </c>
      <c r="C51" s="1128">
        <v>1500</v>
      </c>
      <c r="D51" s="1128">
        <v>1500</v>
      </c>
      <c r="E51" s="1129"/>
    </row>
    <row r="52" spans="1:5" ht="12.75">
      <c r="A52" s="1270"/>
      <c r="B52" s="1127" t="s">
        <v>71</v>
      </c>
      <c r="C52" s="1128">
        <v>768</v>
      </c>
      <c r="D52" s="1128">
        <v>768</v>
      </c>
      <c r="E52" s="1129">
        <v>768</v>
      </c>
    </row>
    <row r="53" spans="1:5" ht="12.75">
      <c r="A53" s="1271"/>
      <c r="B53" s="1127" t="s">
        <v>72</v>
      </c>
      <c r="C53" s="1128">
        <v>4816</v>
      </c>
      <c r="D53" s="1128">
        <v>4816</v>
      </c>
      <c r="E53" s="1129">
        <v>5164</v>
      </c>
    </row>
    <row r="54" spans="1:5" ht="12.75">
      <c r="A54" s="1170"/>
      <c r="B54" s="1125" t="s">
        <v>73</v>
      </c>
      <c r="C54" s="1122"/>
      <c r="D54" s="1122"/>
      <c r="E54" s="1123"/>
    </row>
    <row r="55" spans="1:5" ht="12.75" hidden="1">
      <c r="A55" s="1271"/>
      <c r="B55" s="1148"/>
      <c r="C55" s="1149"/>
      <c r="D55" s="1149"/>
      <c r="E55" s="1150"/>
    </row>
    <row r="56" spans="1:5" ht="12.75" hidden="1">
      <c r="A56" s="1272"/>
      <c r="B56" s="1148"/>
      <c r="C56" s="1149"/>
      <c r="D56" s="1149"/>
      <c r="E56" s="1150"/>
    </row>
    <row r="57" spans="1:5" ht="12.75">
      <c r="A57" s="1273" t="s">
        <v>633</v>
      </c>
      <c r="B57" s="1160" t="s">
        <v>74</v>
      </c>
      <c r="C57" s="1161">
        <f>SUM(C58)</f>
        <v>135</v>
      </c>
      <c r="D57" s="1161">
        <v>135</v>
      </c>
      <c r="E57" s="1162">
        <v>0</v>
      </c>
    </row>
    <row r="58" spans="1:5" ht="12.75">
      <c r="A58" s="1274"/>
      <c r="B58" s="1266" t="s">
        <v>75</v>
      </c>
      <c r="C58" s="1267">
        <v>135</v>
      </c>
      <c r="D58" s="1267">
        <v>135</v>
      </c>
      <c r="E58" s="1268"/>
    </row>
    <row r="59" spans="1:5" ht="12.75">
      <c r="A59" s="1170" t="s">
        <v>635</v>
      </c>
      <c r="B59" s="1125" t="s">
        <v>76</v>
      </c>
      <c r="C59" s="1122"/>
      <c r="D59" s="1122"/>
      <c r="E59" s="1123"/>
    </row>
    <row r="60" spans="1:5" ht="12.75" hidden="1">
      <c r="A60" s="933"/>
      <c r="B60" s="1120"/>
      <c r="C60" s="1018"/>
      <c r="D60" s="1018"/>
      <c r="E60" s="1020"/>
    </row>
    <row r="61" spans="1:5" ht="12.75" hidden="1">
      <c r="A61" s="933"/>
      <c r="B61" s="1120" t="s">
        <v>1258</v>
      </c>
      <c r="C61" s="1018"/>
      <c r="D61" s="1018"/>
      <c r="E61" s="1020"/>
    </row>
    <row r="62" spans="1:5" ht="12.75" hidden="1">
      <c r="A62" s="933"/>
      <c r="B62" s="1120" t="s">
        <v>1258</v>
      </c>
      <c r="C62" s="1018"/>
      <c r="D62" s="1018"/>
      <c r="E62" s="1020"/>
    </row>
    <row r="63" spans="1:5" ht="12.75" hidden="1">
      <c r="A63" s="933"/>
      <c r="B63" s="1120" t="s">
        <v>1258</v>
      </c>
      <c r="C63" s="1018"/>
      <c r="D63" s="1018"/>
      <c r="E63" s="1020"/>
    </row>
    <row r="64" spans="1:5" ht="12.75" hidden="1">
      <c r="A64" s="933"/>
      <c r="B64" s="1120" t="s">
        <v>1258</v>
      </c>
      <c r="C64" s="1018"/>
      <c r="D64" s="1018"/>
      <c r="E64" s="1020"/>
    </row>
    <row r="65" spans="1:5" ht="12.75">
      <c r="A65" s="1170" t="s">
        <v>637</v>
      </c>
      <c r="B65" s="1125" t="s">
        <v>77</v>
      </c>
      <c r="C65" s="1122"/>
      <c r="D65" s="1122"/>
      <c r="E65" s="1123"/>
    </row>
    <row r="66" spans="1:5" ht="12.75">
      <c r="A66" s="1170" t="s">
        <v>639</v>
      </c>
      <c r="B66" s="1125" t="s">
        <v>78</v>
      </c>
      <c r="C66" s="1122"/>
      <c r="D66" s="1122"/>
      <c r="E66" s="1123"/>
    </row>
    <row r="67" spans="1:5" ht="12.75">
      <c r="A67" s="1170" t="s">
        <v>641</v>
      </c>
      <c r="B67" s="1125" t="s">
        <v>79</v>
      </c>
      <c r="C67" s="1122">
        <f>SUM(C68)</f>
        <v>0</v>
      </c>
      <c r="D67" s="1122">
        <f>SUM(D68)</f>
        <v>0</v>
      </c>
      <c r="E67" s="1123">
        <f>SUM(E68)</f>
        <v>0</v>
      </c>
    </row>
    <row r="68" spans="1:5" ht="12.75" hidden="1">
      <c r="A68" s="1272"/>
      <c r="B68" s="1275"/>
      <c r="C68" s="1145"/>
      <c r="D68" s="1145"/>
      <c r="E68" s="1146"/>
    </row>
    <row r="69" spans="1:5" ht="12.75">
      <c r="A69" s="1276" t="s">
        <v>643</v>
      </c>
      <c r="B69" s="1130" t="s">
        <v>80</v>
      </c>
      <c r="C69" s="1131"/>
      <c r="D69" s="1131"/>
      <c r="E69" s="1132"/>
    </row>
    <row r="70" spans="1:5" ht="12.75">
      <c r="A70" s="1151" t="s">
        <v>645</v>
      </c>
      <c r="B70" s="1138" t="s">
        <v>81</v>
      </c>
      <c r="C70" s="1139">
        <f>SUM(C67,C57)</f>
        <v>135</v>
      </c>
      <c r="D70" s="1139">
        <f>SUM(D57,D59,D65,D66,D67,D69)</f>
        <v>135</v>
      </c>
      <c r="E70" s="1140">
        <f>SUM(E57,E59,E65,E66,E67,E69)</f>
        <v>0</v>
      </c>
    </row>
    <row r="71" spans="1:7" ht="12.75">
      <c r="A71" s="1151" t="s">
        <v>647</v>
      </c>
      <c r="B71" s="1261" t="s">
        <v>82</v>
      </c>
      <c r="C71" s="1262">
        <f>SUM(C70,C46)</f>
        <v>1973</v>
      </c>
      <c r="D71" s="1262">
        <f>SUM(D46,D70)</f>
        <v>1973</v>
      </c>
      <c r="E71" s="1263">
        <v>7013</v>
      </c>
      <c r="G71" t="s">
        <v>730</v>
      </c>
    </row>
    <row r="72" spans="1:5" ht="12.75">
      <c r="A72" s="1277" t="s">
        <v>649</v>
      </c>
      <c r="B72" s="1278" t="s">
        <v>83</v>
      </c>
      <c r="C72" s="1279"/>
      <c r="D72" s="1279"/>
      <c r="E72" s="1280"/>
    </row>
    <row r="73" spans="1:5" ht="12.75">
      <c r="A73" s="1276" t="s">
        <v>651</v>
      </c>
      <c r="B73" s="1278" t="s">
        <v>84</v>
      </c>
      <c r="C73" s="1279"/>
      <c r="D73" s="1279"/>
      <c r="E73" s="1280"/>
    </row>
    <row r="74" spans="1:5" ht="12.75" hidden="1">
      <c r="A74" s="1272" t="s">
        <v>651</v>
      </c>
      <c r="B74" s="1281"/>
      <c r="C74" s="1282"/>
      <c r="D74" s="1282"/>
      <c r="E74" s="1283"/>
    </row>
    <row r="75" spans="1:5" ht="12.75" hidden="1">
      <c r="A75" s="1272" t="s">
        <v>653</v>
      </c>
      <c r="B75" s="1281"/>
      <c r="C75" s="1282"/>
      <c r="D75" s="1282"/>
      <c r="E75" s="1283"/>
    </row>
    <row r="76" spans="1:5" ht="12.75" hidden="1">
      <c r="A76" s="1272" t="s">
        <v>655</v>
      </c>
      <c r="B76" s="1281"/>
      <c r="C76" s="1282"/>
      <c r="D76" s="1282"/>
      <c r="E76" s="1283"/>
    </row>
    <row r="77" spans="1:5" ht="12.75" hidden="1">
      <c r="A77" s="1274"/>
      <c r="B77" s="1281"/>
      <c r="C77" s="1128"/>
      <c r="D77" s="1128"/>
      <c r="E77" s="1129"/>
    </row>
    <row r="78" spans="1:5" ht="12.75" hidden="1">
      <c r="A78" s="1126"/>
      <c r="B78" s="16"/>
      <c r="C78" s="1128"/>
      <c r="D78" s="1128"/>
      <c r="E78" s="1129"/>
    </row>
    <row r="79" spans="1:5" ht="12.75">
      <c r="A79" s="1156" t="s">
        <v>653</v>
      </c>
      <c r="B79" s="1284" t="s">
        <v>85</v>
      </c>
      <c r="C79" s="1285">
        <v>0</v>
      </c>
      <c r="D79" s="1285">
        <v>0</v>
      </c>
      <c r="E79" s="1286">
        <v>0</v>
      </c>
    </row>
    <row r="80" spans="1:5" ht="12.75">
      <c r="A80" s="1151" t="s">
        <v>655</v>
      </c>
      <c r="B80" s="1138" t="s">
        <v>86</v>
      </c>
      <c r="C80" s="1139">
        <f>SUM(C79,C47)</f>
        <v>9084</v>
      </c>
      <c r="D80" s="1139">
        <f>SUM(D79,D47)</f>
        <v>8098</v>
      </c>
      <c r="E80" s="1140">
        <f>SUM(E79,E47)</f>
        <v>9932</v>
      </c>
    </row>
    <row r="81" spans="1:5" ht="12.75">
      <c r="A81" s="1178" t="s">
        <v>657</v>
      </c>
      <c r="B81" s="1173" t="s">
        <v>87</v>
      </c>
      <c r="C81" s="1287">
        <f>SUM(C80,C71)</f>
        <v>11057</v>
      </c>
      <c r="D81" s="1287">
        <f>SUM(D80,D71)</f>
        <v>10071</v>
      </c>
      <c r="E81" s="1288">
        <f>SUM(E80,E71)</f>
        <v>16945</v>
      </c>
    </row>
  </sheetData>
  <sheetProtection selectLockedCells="1" selectUnlockedCells="1"/>
  <mergeCells count="1">
    <mergeCell ref="B3:E3"/>
  </mergeCells>
  <printOptions/>
  <pageMargins left="0.5902777777777778" right="0.39375" top="0.7875" bottom="0.5902777777777778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E1:H32"/>
  <sheetViews>
    <sheetView workbookViewId="0" topLeftCell="A1">
      <selection activeCell="H10" sqref="H10"/>
    </sheetView>
  </sheetViews>
  <sheetFormatPr defaultColWidth="9.140625" defaultRowHeight="12.75"/>
  <cols>
    <col min="2" max="2" width="0.5625" style="0" customWidth="1"/>
    <col min="3" max="3" width="0" style="0" hidden="1" customWidth="1"/>
    <col min="5" max="5" width="29.57421875" style="0" customWidth="1"/>
    <col min="7" max="7" width="10.57421875" style="0" customWidth="1"/>
    <col min="8" max="8" width="9.7109375" style="0" customWidth="1"/>
  </cols>
  <sheetData>
    <row r="1" ht="15">
      <c r="F1" s="1227"/>
    </row>
    <row r="2" spans="6:8" ht="15">
      <c r="F2" s="1227"/>
      <c r="H2" s="367" t="s">
        <v>88</v>
      </c>
    </row>
    <row r="3" ht="15">
      <c r="F3" s="1227"/>
    </row>
    <row r="4" spans="5:8" ht="15">
      <c r="E4" s="1847" t="s">
        <v>89</v>
      </c>
      <c r="F4" s="1847"/>
      <c r="G4" s="1847"/>
      <c r="H4" s="1847"/>
    </row>
    <row r="5" spans="5:8" ht="13.5">
      <c r="E5" s="391"/>
      <c r="F5" s="391"/>
      <c r="G5" s="391"/>
      <c r="H5" s="391"/>
    </row>
    <row r="6" spans="5:8" ht="15">
      <c r="E6" s="1289"/>
      <c r="F6" s="1290" t="s">
        <v>591</v>
      </c>
      <c r="G6" s="1290" t="s">
        <v>592</v>
      </c>
      <c r="H6" s="1291" t="s">
        <v>593</v>
      </c>
    </row>
    <row r="7" spans="5:8" ht="15">
      <c r="E7" s="1292" t="s">
        <v>90</v>
      </c>
      <c r="F7" s="1293"/>
      <c r="G7" s="1293"/>
      <c r="H7" s="1294"/>
    </row>
    <row r="8" spans="5:8" ht="15">
      <c r="E8" s="1848" t="s">
        <v>91</v>
      </c>
      <c r="F8" s="1848"/>
      <c r="G8" s="1848"/>
      <c r="H8" s="1848"/>
    </row>
    <row r="9" spans="5:8" ht="13.5">
      <c r="E9" s="1295" t="s">
        <v>92</v>
      </c>
      <c r="F9" s="1296">
        <v>15072</v>
      </c>
      <c r="G9" s="1296">
        <v>15072</v>
      </c>
      <c r="H9" s="1297">
        <v>0</v>
      </c>
    </row>
    <row r="10" spans="5:8" ht="13.5">
      <c r="E10" s="1295"/>
      <c r="F10" s="1296"/>
      <c r="G10" s="1296"/>
      <c r="H10" s="1297"/>
    </row>
    <row r="11" spans="5:8" ht="13.5">
      <c r="E11" s="1295"/>
      <c r="F11" s="1296"/>
      <c r="G11" s="1296"/>
      <c r="H11" s="1297"/>
    </row>
    <row r="12" spans="5:8" ht="13.5">
      <c r="E12" s="1295"/>
      <c r="F12" s="1296"/>
      <c r="G12" s="1296"/>
      <c r="H12" s="1297"/>
    </row>
    <row r="13" spans="5:8" ht="13.5">
      <c r="E13" s="1295"/>
      <c r="F13" s="1296"/>
      <c r="G13" s="1296"/>
      <c r="H13" s="1297"/>
    </row>
    <row r="14" spans="5:8" ht="13.5">
      <c r="E14" s="1295"/>
      <c r="F14" s="1296"/>
      <c r="G14" s="1296"/>
      <c r="H14" s="1297"/>
    </row>
    <row r="15" spans="5:8" ht="13.5">
      <c r="E15" s="1295"/>
      <c r="F15" s="1296"/>
      <c r="G15" s="1296"/>
      <c r="H15" s="1297"/>
    </row>
    <row r="16" spans="5:8" ht="13.5">
      <c r="E16" s="1295"/>
      <c r="F16" s="1296"/>
      <c r="G16" s="1296"/>
      <c r="H16" s="1297"/>
    </row>
    <row r="17" spans="5:8" ht="12" customHeight="1">
      <c r="E17" s="1295"/>
      <c r="F17" s="1296"/>
      <c r="G17" s="1296"/>
      <c r="H17" s="1297"/>
    </row>
    <row r="18" spans="5:8" ht="12" customHeight="1">
      <c r="E18" s="1295"/>
      <c r="F18" s="1296"/>
      <c r="G18" s="1296"/>
      <c r="H18" s="1297"/>
    </row>
    <row r="19" spans="5:8" ht="12" customHeight="1">
      <c r="E19" s="1295"/>
      <c r="F19" s="1296"/>
      <c r="G19" s="1296"/>
      <c r="H19" s="1297"/>
    </row>
    <row r="20" spans="5:8" ht="15">
      <c r="E20" s="1848" t="s">
        <v>93</v>
      </c>
      <c r="F20" s="1848"/>
      <c r="G20" s="1848"/>
      <c r="H20" s="1848"/>
    </row>
    <row r="21" spans="5:8" ht="13.5">
      <c r="E21" s="1295"/>
      <c r="F21" s="1296"/>
      <c r="G21" s="1296"/>
      <c r="H21" s="1297"/>
    </row>
    <row r="22" spans="5:8" ht="13.5">
      <c r="E22" s="1295"/>
      <c r="F22" s="1296"/>
      <c r="G22" s="1296"/>
      <c r="H22" s="1297"/>
    </row>
    <row r="23" spans="5:8" ht="13.5">
      <c r="E23" s="1295"/>
      <c r="F23" s="1296"/>
      <c r="G23" s="1296"/>
      <c r="H23" s="1297"/>
    </row>
    <row r="24" spans="5:8" ht="13.5">
      <c r="E24" s="1295"/>
      <c r="F24" s="1296"/>
      <c r="G24" s="1296"/>
      <c r="H24" s="1297"/>
    </row>
    <row r="25" spans="5:8" ht="13.5">
      <c r="E25" s="1295"/>
      <c r="F25" s="1296"/>
      <c r="G25" s="1296"/>
      <c r="H25" s="1297"/>
    </row>
    <row r="26" spans="5:8" ht="13.5">
      <c r="E26" s="1295"/>
      <c r="F26" s="1296"/>
      <c r="G26" s="1296"/>
      <c r="H26" s="1297"/>
    </row>
    <row r="27" spans="5:8" ht="13.5">
      <c r="E27" s="1295"/>
      <c r="F27" s="1296"/>
      <c r="G27" s="1296"/>
      <c r="H27" s="1297"/>
    </row>
    <row r="28" spans="5:8" ht="13.5">
      <c r="E28" s="1295"/>
      <c r="F28" s="1296"/>
      <c r="G28" s="1296"/>
      <c r="H28" s="1297"/>
    </row>
    <row r="29" spans="5:8" ht="13.5">
      <c r="E29" s="1295"/>
      <c r="F29" s="1296"/>
      <c r="G29" s="1296"/>
      <c r="H29" s="1297"/>
    </row>
    <row r="30" spans="5:8" ht="13.5">
      <c r="E30" s="1295"/>
      <c r="F30" s="1296"/>
      <c r="G30" s="1296"/>
      <c r="H30" s="1297"/>
    </row>
    <row r="31" spans="5:8" ht="13.5">
      <c r="E31" s="1295"/>
      <c r="F31" s="1296"/>
      <c r="G31" s="1296"/>
      <c r="H31" s="1297"/>
    </row>
    <row r="32" spans="5:8" ht="13.5">
      <c r="E32" s="1298"/>
      <c r="F32" s="1299"/>
      <c r="G32" s="1299"/>
      <c r="H32" s="1300"/>
    </row>
  </sheetData>
  <sheetProtection selectLockedCells="1" selectUnlockedCells="1"/>
  <mergeCells count="3">
    <mergeCell ref="E4:H4"/>
    <mergeCell ref="E8:H8"/>
    <mergeCell ref="E20:H2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20">
      <selection activeCell="I50" sqref="I50"/>
    </sheetView>
  </sheetViews>
  <sheetFormatPr defaultColWidth="9.140625" defaultRowHeight="12.75"/>
  <cols>
    <col min="1" max="1" width="3.7109375" style="0" customWidth="1"/>
    <col min="2" max="2" width="45.8515625" style="0" customWidth="1"/>
    <col min="3" max="3" width="10.28125" style="0" customWidth="1"/>
    <col min="4" max="4" width="9.8515625" style="0" customWidth="1"/>
    <col min="5" max="5" width="0" style="0" hidden="1" customWidth="1"/>
    <col min="6" max="7" width="9.57421875" style="0" customWidth="1"/>
    <col min="8" max="8" width="9.7109375" style="0" customWidth="1"/>
    <col min="9" max="9" width="10.28125" style="0" customWidth="1"/>
  </cols>
  <sheetData>
    <row r="1" spans="8:10" ht="15" customHeight="1">
      <c r="H1" s="1720"/>
      <c r="I1" s="1716"/>
      <c r="J1" s="16"/>
    </row>
    <row r="2" spans="1:10" ht="42.75" customHeight="1">
      <c r="A2" s="17" t="s">
        <v>608</v>
      </c>
      <c r="B2" s="17" t="s">
        <v>609</v>
      </c>
      <c r="C2" s="18" t="s">
        <v>610</v>
      </c>
      <c r="D2" s="18" t="s">
        <v>611</v>
      </c>
      <c r="E2" s="18" t="s">
        <v>612</v>
      </c>
      <c r="F2" s="18" t="s">
        <v>613</v>
      </c>
      <c r="G2" s="18" t="s">
        <v>614</v>
      </c>
      <c r="H2" s="18" t="s">
        <v>615</v>
      </c>
      <c r="I2" s="1717" t="s">
        <v>135</v>
      </c>
      <c r="J2" s="16"/>
    </row>
    <row r="3" spans="1:10" ht="12.75">
      <c r="A3" s="1763"/>
      <c r="B3" s="1763"/>
      <c r="C3" s="20" t="s">
        <v>616</v>
      </c>
      <c r="D3" s="20" t="s">
        <v>617</v>
      </c>
      <c r="E3" s="20" t="s">
        <v>618</v>
      </c>
      <c r="F3" s="20" t="s">
        <v>618</v>
      </c>
      <c r="G3" s="20" t="s">
        <v>619</v>
      </c>
      <c r="H3" s="20" t="s">
        <v>620</v>
      </c>
      <c r="I3" s="1718" t="s">
        <v>627</v>
      </c>
      <c r="J3" s="16"/>
    </row>
    <row r="4" spans="1:10" ht="12.75" customHeight="1">
      <c r="A4" s="1764" t="s">
        <v>621</v>
      </c>
      <c r="B4" s="1764"/>
      <c r="C4" s="1764"/>
      <c r="D4" s="1764"/>
      <c r="E4" s="1764"/>
      <c r="F4" s="1764"/>
      <c r="G4" s="1764"/>
      <c r="H4" s="1765"/>
      <c r="I4" s="1716"/>
      <c r="J4" s="16"/>
    </row>
    <row r="5" spans="1:10" ht="12.75">
      <c r="A5" s="19" t="s">
        <v>616</v>
      </c>
      <c r="B5" s="19" t="s">
        <v>622</v>
      </c>
      <c r="C5" s="19">
        <v>322096</v>
      </c>
      <c r="D5" s="19">
        <v>327373</v>
      </c>
      <c r="E5" s="19"/>
      <c r="F5" s="19">
        <v>212861</v>
      </c>
      <c r="G5" s="19">
        <v>212861</v>
      </c>
      <c r="H5" s="19">
        <v>105028</v>
      </c>
      <c r="I5" s="19">
        <v>160276</v>
      </c>
      <c r="J5" s="16"/>
    </row>
    <row r="6" spans="1:10" ht="13.5" customHeight="1">
      <c r="A6" s="19" t="s">
        <v>617</v>
      </c>
      <c r="B6" s="19" t="s">
        <v>623</v>
      </c>
      <c r="C6" s="19">
        <v>85705</v>
      </c>
      <c r="D6" s="19">
        <v>83164</v>
      </c>
      <c r="E6" s="19"/>
      <c r="F6" s="19">
        <v>52206</v>
      </c>
      <c r="G6" s="19">
        <v>52206</v>
      </c>
      <c r="H6" s="19">
        <v>24588</v>
      </c>
      <c r="I6" s="19">
        <v>36402</v>
      </c>
      <c r="J6" s="16"/>
    </row>
    <row r="7" spans="1:10" ht="15" customHeight="1">
      <c r="A7" s="19" t="s">
        <v>618</v>
      </c>
      <c r="B7" s="19" t="s">
        <v>624</v>
      </c>
      <c r="C7" s="19">
        <v>236487</v>
      </c>
      <c r="D7" s="19">
        <v>241121</v>
      </c>
      <c r="E7" s="19"/>
      <c r="F7" s="19">
        <v>223593</v>
      </c>
      <c r="G7" s="19">
        <v>243762</v>
      </c>
      <c r="H7" s="19">
        <v>113822</v>
      </c>
      <c r="I7" s="19">
        <v>169990</v>
      </c>
      <c r="J7" s="16"/>
    </row>
    <row r="8" spans="1:10" ht="15.75" customHeight="1">
      <c r="A8" s="19" t="s">
        <v>619</v>
      </c>
      <c r="B8" s="19" t="s">
        <v>625</v>
      </c>
      <c r="C8" s="19">
        <v>539</v>
      </c>
      <c r="D8" s="19">
        <v>500</v>
      </c>
      <c r="E8" s="19"/>
      <c r="F8" s="19">
        <v>1838</v>
      </c>
      <c r="G8" s="19">
        <v>1838</v>
      </c>
      <c r="H8" s="19">
        <v>3423</v>
      </c>
      <c r="I8" s="19">
        <v>7013</v>
      </c>
      <c r="J8" s="16"/>
    </row>
    <row r="9" spans="1:10" ht="14.25" customHeight="1">
      <c r="A9" s="19" t="s">
        <v>620</v>
      </c>
      <c r="B9" s="19" t="s">
        <v>626</v>
      </c>
      <c r="C9" s="19"/>
      <c r="D9" s="19"/>
      <c r="E9" s="19"/>
      <c r="F9" s="19">
        <v>51</v>
      </c>
      <c r="G9" s="19">
        <v>51</v>
      </c>
      <c r="H9" s="19">
        <v>51</v>
      </c>
      <c r="I9" s="19">
        <v>51</v>
      </c>
      <c r="J9" s="16"/>
    </row>
    <row r="10" spans="1:10" ht="12.75">
      <c r="A10" s="19" t="s">
        <v>627</v>
      </c>
      <c r="B10" s="19" t="s">
        <v>628</v>
      </c>
      <c r="C10" s="19">
        <v>10166</v>
      </c>
      <c r="D10" s="19">
        <v>8100</v>
      </c>
      <c r="E10" s="19"/>
      <c r="F10" s="19">
        <v>8098</v>
      </c>
      <c r="G10" s="19">
        <v>8098</v>
      </c>
      <c r="H10" s="19">
        <v>5121</v>
      </c>
      <c r="I10" s="19">
        <v>9881</v>
      </c>
      <c r="J10" s="16"/>
    </row>
    <row r="11" spans="1:10" ht="15" customHeight="1">
      <c r="A11" s="19" t="s">
        <v>629</v>
      </c>
      <c r="B11" s="19" t="s">
        <v>630</v>
      </c>
      <c r="C11" s="19">
        <v>127099</v>
      </c>
      <c r="D11" s="19">
        <v>110190</v>
      </c>
      <c r="E11" s="19"/>
      <c r="F11" s="19">
        <v>104577</v>
      </c>
      <c r="G11" s="19">
        <v>104577</v>
      </c>
      <c r="H11" s="19">
        <v>47814</v>
      </c>
      <c r="I11" s="19">
        <v>66331</v>
      </c>
      <c r="J11" s="16"/>
    </row>
    <row r="12" spans="1:10" ht="26.25" customHeight="1">
      <c r="A12" s="19" t="s">
        <v>631</v>
      </c>
      <c r="B12" s="19" t="s">
        <v>632</v>
      </c>
      <c r="C12" s="21">
        <f>SUM(C8,C9,C10,C11)</f>
        <v>137804</v>
      </c>
      <c r="D12" s="21">
        <f>SUM(D8,D9,D10,D11)</f>
        <v>118790</v>
      </c>
      <c r="E12" s="21">
        <f>SUM(E8,E9,E10,E11)</f>
        <v>0</v>
      </c>
      <c r="F12" s="21">
        <f>SUM(F8,F9,F10,F11)</f>
        <v>114564</v>
      </c>
      <c r="G12" s="21">
        <v>114564</v>
      </c>
      <c r="H12" s="21">
        <f>SUM(H8,H9,H10,H11)</f>
        <v>56409</v>
      </c>
      <c r="I12" s="21">
        <f>SUM(I8,I9,I10,I11)</f>
        <v>83276</v>
      </c>
      <c r="J12" s="16"/>
    </row>
    <row r="13" spans="1:10" ht="14.25" customHeight="1">
      <c r="A13" s="19" t="s">
        <v>633</v>
      </c>
      <c r="B13" s="19" t="s">
        <v>634</v>
      </c>
      <c r="C13" s="19"/>
      <c r="D13" s="19"/>
      <c r="E13" s="19"/>
      <c r="F13" s="19"/>
      <c r="G13" s="19"/>
      <c r="H13" s="19"/>
      <c r="I13" s="19"/>
      <c r="J13" s="16"/>
    </row>
    <row r="14" spans="1:10" ht="12.75">
      <c r="A14" s="19" t="s">
        <v>635</v>
      </c>
      <c r="B14" s="19" t="s">
        <v>636</v>
      </c>
      <c r="C14" s="19"/>
      <c r="D14" s="19">
        <v>15191</v>
      </c>
      <c r="E14" s="19"/>
      <c r="F14" s="19">
        <v>1070</v>
      </c>
      <c r="G14" s="19">
        <v>1070</v>
      </c>
      <c r="H14" s="19">
        <v>0</v>
      </c>
      <c r="I14" s="19">
        <v>0</v>
      </c>
      <c r="J14" s="16"/>
    </row>
    <row r="15" spans="1:10" ht="14.25" customHeight="1">
      <c r="A15" s="19" t="s">
        <v>637</v>
      </c>
      <c r="B15" s="19" t="s">
        <v>638</v>
      </c>
      <c r="C15" s="21">
        <f>SUM(C12,C13,C14)</f>
        <v>137804</v>
      </c>
      <c r="D15" s="21">
        <f>SUM(D12,D13,D14)</f>
        <v>133981</v>
      </c>
      <c r="E15" s="21">
        <f>SUM(E12,E13,E14)</f>
        <v>0</v>
      </c>
      <c r="F15" s="21">
        <f>SUM(F12,F13,F14)</f>
        <v>115634</v>
      </c>
      <c r="G15" s="21">
        <v>115634</v>
      </c>
      <c r="H15" s="21">
        <f>SUM(H12,H13,H14)</f>
        <v>56409</v>
      </c>
      <c r="I15" s="21">
        <f>SUM(I12,I13,I14)</f>
        <v>83276</v>
      </c>
      <c r="J15" s="16"/>
    </row>
    <row r="16" spans="1:10" ht="17.25" customHeight="1">
      <c r="A16" s="19" t="s">
        <v>639</v>
      </c>
      <c r="B16" s="19" t="s">
        <v>640</v>
      </c>
      <c r="C16" s="19">
        <v>182</v>
      </c>
      <c r="D16" s="19"/>
      <c r="E16" s="19"/>
      <c r="F16" s="19">
        <v>278</v>
      </c>
      <c r="G16" s="19">
        <v>278</v>
      </c>
      <c r="H16" s="19">
        <v>140</v>
      </c>
      <c r="I16" s="19">
        <v>210</v>
      </c>
      <c r="J16" s="16"/>
    </row>
    <row r="17" spans="1:10" ht="13.5" customHeight="1">
      <c r="A17" s="19" t="s">
        <v>641</v>
      </c>
      <c r="B17" s="21" t="s">
        <v>642</v>
      </c>
      <c r="C17" s="21">
        <f>SUM(C15,C6,C5,C7,C16)</f>
        <v>782274</v>
      </c>
      <c r="D17" s="21">
        <f>SUM(D15,D6,D5,D7,D16)</f>
        <v>785639</v>
      </c>
      <c r="E17" s="21">
        <f>SUM(E15,E6,E5,E7,E16)</f>
        <v>0</v>
      </c>
      <c r="F17" s="21">
        <f>SUM(F15,F6,F5,F7,F16)</f>
        <v>604572</v>
      </c>
      <c r="G17" s="21">
        <v>624741</v>
      </c>
      <c r="H17" s="21">
        <f>SUM(H15,H6,H5,H7,H16)</f>
        <v>299987</v>
      </c>
      <c r="I17" s="21">
        <f>SUM(I15,I6,I5,I7,I16)</f>
        <v>450154</v>
      </c>
      <c r="J17" s="16"/>
    </row>
    <row r="18" spans="1:10" ht="12.75">
      <c r="A18" s="19" t="s">
        <v>643</v>
      </c>
      <c r="B18" s="19" t="s">
        <v>644</v>
      </c>
      <c r="C18" s="19">
        <v>931</v>
      </c>
      <c r="D18" s="19">
        <v>293097</v>
      </c>
      <c r="E18" s="19"/>
      <c r="F18" s="19">
        <v>2410</v>
      </c>
      <c r="G18" s="19">
        <v>2410</v>
      </c>
      <c r="H18" s="19">
        <v>0</v>
      </c>
      <c r="I18" s="19">
        <v>2238</v>
      </c>
      <c r="J18" s="16"/>
    </row>
    <row r="19" spans="1:10" ht="16.5" customHeight="1">
      <c r="A19" s="19" t="s">
        <v>645</v>
      </c>
      <c r="B19" s="19" t="s">
        <v>646</v>
      </c>
      <c r="C19" s="19">
        <v>7083</v>
      </c>
      <c r="D19" s="19">
        <v>4289</v>
      </c>
      <c r="E19" s="19"/>
      <c r="F19" s="19">
        <v>860879</v>
      </c>
      <c r="G19" s="19">
        <v>860879</v>
      </c>
      <c r="H19" s="19">
        <v>54331</v>
      </c>
      <c r="I19" s="19">
        <v>63293</v>
      </c>
      <c r="J19" s="16"/>
    </row>
    <row r="20" spans="1:10" ht="12.75" customHeight="1">
      <c r="A20" s="19" t="s">
        <v>647</v>
      </c>
      <c r="B20" s="19" t="s">
        <v>648</v>
      </c>
      <c r="C20" s="19"/>
      <c r="D20" s="19"/>
      <c r="E20" s="19"/>
      <c r="F20" s="19"/>
      <c r="G20" s="19"/>
      <c r="H20" s="19"/>
      <c r="I20" s="19"/>
      <c r="J20" s="16"/>
    </row>
    <row r="21" spans="1:10" ht="15" customHeight="1">
      <c r="A21" s="19" t="s">
        <v>649</v>
      </c>
      <c r="B21" s="19" t="s">
        <v>650</v>
      </c>
      <c r="C21" s="19">
        <v>134</v>
      </c>
      <c r="D21" s="19">
        <v>134</v>
      </c>
      <c r="E21" s="19"/>
      <c r="F21" s="19">
        <v>135</v>
      </c>
      <c r="G21" s="19">
        <v>135</v>
      </c>
      <c r="H21" s="19">
        <v>0</v>
      </c>
      <c r="I21" s="19">
        <v>0</v>
      </c>
      <c r="J21" s="16"/>
    </row>
    <row r="22" spans="1:10" ht="15.75" customHeight="1">
      <c r="A22" s="19" t="s">
        <v>651</v>
      </c>
      <c r="B22" s="19" t="s">
        <v>652</v>
      </c>
      <c r="C22" s="19"/>
      <c r="D22" s="19"/>
      <c r="E22" s="19"/>
      <c r="F22" s="19"/>
      <c r="G22" s="19"/>
      <c r="H22" s="19"/>
      <c r="I22" s="19"/>
      <c r="J22" s="16"/>
    </row>
    <row r="23" spans="1:10" ht="12.75">
      <c r="A23" s="19" t="s">
        <v>653</v>
      </c>
      <c r="B23" s="19" t="s">
        <v>654</v>
      </c>
      <c r="C23" s="19"/>
      <c r="D23" s="19"/>
      <c r="E23" s="19"/>
      <c r="F23" s="19"/>
      <c r="G23" s="19"/>
      <c r="H23" s="19"/>
      <c r="I23" s="19"/>
      <c r="J23" s="16"/>
    </row>
    <row r="24" spans="1:10" ht="16.5" customHeight="1">
      <c r="A24" s="19" t="s">
        <v>655</v>
      </c>
      <c r="B24" s="19" t="s">
        <v>656</v>
      </c>
      <c r="C24" s="21">
        <f>SUM(C20,C21,C22,C23)</f>
        <v>134</v>
      </c>
      <c r="D24" s="21">
        <f>SUM(D20,D21,D22,D23)</f>
        <v>134</v>
      </c>
      <c r="E24" s="21">
        <f>SUM(E20,E21,E22,E23)</f>
        <v>0</v>
      </c>
      <c r="F24" s="21">
        <f>SUM(F20,F21,F22,F23)</f>
        <v>135</v>
      </c>
      <c r="G24" s="21">
        <v>135</v>
      </c>
      <c r="H24" s="21">
        <f>SUM(H20,H21,H22,H23)</f>
        <v>0</v>
      </c>
      <c r="I24" s="21">
        <f>SUM(I20,I21,I22,I23)</f>
        <v>0</v>
      </c>
      <c r="J24" s="16"/>
    </row>
    <row r="25" spans="1:10" ht="16.5" customHeight="1">
      <c r="A25" s="19" t="s">
        <v>657</v>
      </c>
      <c r="B25" s="21" t="s">
        <v>658</v>
      </c>
      <c r="C25" s="21">
        <f>SUM(C24,C19,C18)</f>
        <v>8148</v>
      </c>
      <c r="D25" s="21">
        <f>SUM(D24,D19,D18)</f>
        <v>297520</v>
      </c>
      <c r="E25" s="21">
        <f>SUM(E24,E19,E18)</f>
        <v>0</v>
      </c>
      <c r="F25" s="21">
        <f>SUM(F24,F19,F18)</f>
        <v>863424</v>
      </c>
      <c r="G25" s="21">
        <v>863424</v>
      </c>
      <c r="H25" s="21">
        <f>SUM(H24,H19,H18)</f>
        <v>54331</v>
      </c>
      <c r="I25" s="21">
        <f>SUM(I24,I19,I18)</f>
        <v>65531</v>
      </c>
      <c r="J25" s="16"/>
    </row>
    <row r="26" spans="1:10" ht="15" customHeight="1">
      <c r="A26" s="19" t="s">
        <v>659</v>
      </c>
      <c r="B26" s="19" t="s">
        <v>660</v>
      </c>
      <c r="C26" s="19"/>
      <c r="D26" s="19"/>
      <c r="E26" s="19"/>
      <c r="F26" s="19"/>
      <c r="G26" s="19"/>
      <c r="H26" s="19"/>
      <c r="I26" s="19"/>
      <c r="J26" s="16"/>
    </row>
    <row r="27" spans="1:10" ht="12.75">
      <c r="A27" s="19" t="s">
        <v>661</v>
      </c>
      <c r="B27" s="21" t="s">
        <v>662</v>
      </c>
      <c r="C27" s="21">
        <f>SUM(C26,C25,C17)</f>
        <v>790422</v>
      </c>
      <c r="D27" s="21">
        <f>SUM(D26,D25,D17)</f>
        <v>1083159</v>
      </c>
      <c r="E27" s="21">
        <f>SUM(E26,E25,E17)</f>
        <v>0</v>
      </c>
      <c r="F27" s="21">
        <f>SUM(F26,F25,F17)</f>
        <v>1467996</v>
      </c>
      <c r="G27" s="21">
        <v>1488165</v>
      </c>
      <c r="H27" s="21">
        <f>SUM(H26,H25,H17)</f>
        <v>354318</v>
      </c>
      <c r="I27" s="21">
        <f>SUM(I26,I25,I17)</f>
        <v>515685</v>
      </c>
      <c r="J27" s="16"/>
    </row>
    <row r="28" spans="1:10" ht="12.75">
      <c r="A28" s="19" t="s">
        <v>663</v>
      </c>
      <c r="B28" s="19" t="s">
        <v>664</v>
      </c>
      <c r="C28" s="19"/>
      <c r="D28" s="19">
        <v>15061</v>
      </c>
      <c r="E28" s="19"/>
      <c r="F28" s="19"/>
      <c r="G28" s="19"/>
      <c r="H28" s="19">
        <v>870</v>
      </c>
      <c r="I28" s="19">
        <v>2277</v>
      </c>
      <c r="J28" s="16"/>
    </row>
    <row r="29" spans="1:10" ht="12.75">
      <c r="A29" s="19" t="s">
        <v>665</v>
      </c>
      <c r="B29" s="21" t="s">
        <v>666</v>
      </c>
      <c r="C29" s="21">
        <f>SUM(C27,C28)</f>
        <v>790422</v>
      </c>
      <c r="D29" s="21">
        <f>SUM(D27,D28)</f>
        <v>1098220</v>
      </c>
      <c r="E29" s="21">
        <f>SUM(E27,E28)</f>
        <v>0</v>
      </c>
      <c r="F29" s="21">
        <f>SUM(F27,F28)</f>
        <v>1467996</v>
      </c>
      <c r="G29" s="21">
        <v>1488165</v>
      </c>
      <c r="H29" s="21">
        <f>SUM(H27,H28)</f>
        <v>355188</v>
      </c>
      <c r="I29" s="21">
        <f>SUM(I27,I28)</f>
        <v>517962</v>
      </c>
      <c r="J29" s="16"/>
    </row>
    <row r="30" spans="1:10" ht="15.75" customHeight="1">
      <c r="A30" s="19" t="s">
        <v>667</v>
      </c>
      <c r="B30" s="19" t="s">
        <v>668</v>
      </c>
      <c r="C30" s="19"/>
      <c r="D30" s="19"/>
      <c r="E30" s="19"/>
      <c r="F30" s="19">
        <v>21602</v>
      </c>
      <c r="G30" s="19">
        <v>21602</v>
      </c>
      <c r="H30" s="19">
        <v>5143</v>
      </c>
      <c r="I30" s="19">
        <v>15210</v>
      </c>
      <c r="J30" s="16"/>
    </row>
    <row r="31" spans="1:10" ht="15.75" customHeight="1">
      <c r="A31" s="19" t="s">
        <v>669</v>
      </c>
      <c r="B31" s="19" t="s">
        <v>670</v>
      </c>
      <c r="C31" s="19">
        <v>0</v>
      </c>
      <c r="D31" s="19">
        <v>0</v>
      </c>
      <c r="E31" s="19">
        <v>0</v>
      </c>
      <c r="F31" s="19">
        <v>533490</v>
      </c>
      <c r="G31" s="19">
        <v>533490</v>
      </c>
      <c r="H31" s="19">
        <v>127554</v>
      </c>
      <c r="I31" s="19">
        <v>321400</v>
      </c>
      <c r="J31" s="16"/>
    </row>
    <row r="32" spans="1:10" ht="12.75">
      <c r="A32" s="22"/>
      <c r="B32" s="22"/>
      <c r="C32" s="22"/>
      <c r="D32" s="22"/>
      <c r="E32" s="22"/>
      <c r="F32" s="22"/>
      <c r="G32" s="22"/>
      <c r="H32" s="1721"/>
      <c r="I32" s="1722"/>
      <c r="J32" s="16"/>
    </row>
    <row r="33" spans="1:10" ht="42.75" customHeight="1">
      <c r="A33" s="17" t="s">
        <v>608</v>
      </c>
      <c r="B33" s="17" t="s">
        <v>609</v>
      </c>
      <c r="C33" s="18" t="s">
        <v>610</v>
      </c>
      <c r="D33" s="18" t="s">
        <v>611</v>
      </c>
      <c r="E33" s="18" t="s">
        <v>612</v>
      </c>
      <c r="F33" s="18" t="s">
        <v>613</v>
      </c>
      <c r="G33" s="18" t="s">
        <v>614</v>
      </c>
      <c r="H33" s="18" t="s">
        <v>615</v>
      </c>
      <c r="I33" s="1717" t="s">
        <v>135</v>
      </c>
      <c r="J33" s="16"/>
    </row>
    <row r="34" spans="1:10" ht="12.75">
      <c r="A34" s="1763"/>
      <c r="B34" s="1763"/>
      <c r="C34" s="20" t="s">
        <v>616</v>
      </c>
      <c r="D34" s="20" t="s">
        <v>617</v>
      </c>
      <c r="E34" s="20" t="s">
        <v>618</v>
      </c>
      <c r="F34" s="20" t="s">
        <v>618</v>
      </c>
      <c r="G34" s="20" t="s">
        <v>619</v>
      </c>
      <c r="H34" s="20" t="s">
        <v>620</v>
      </c>
      <c r="I34" s="1718" t="s">
        <v>627</v>
      </c>
      <c r="J34" s="16"/>
    </row>
    <row r="35" spans="1:10" ht="12.75" customHeight="1">
      <c r="A35" s="1764" t="s">
        <v>671</v>
      </c>
      <c r="B35" s="1764"/>
      <c r="C35" s="1764"/>
      <c r="D35" s="1764"/>
      <c r="E35" s="1764"/>
      <c r="F35" s="1764"/>
      <c r="G35" s="1764"/>
      <c r="H35" s="1765"/>
      <c r="I35" s="1719"/>
      <c r="J35" s="16"/>
    </row>
    <row r="36" spans="1:10" ht="15" customHeight="1">
      <c r="A36" s="19" t="s">
        <v>672</v>
      </c>
      <c r="B36" s="19" t="s">
        <v>673</v>
      </c>
      <c r="C36" s="19">
        <v>58273</v>
      </c>
      <c r="D36" s="19">
        <v>48775</v>
      </c>
      <c r="E36" s="19"/>
      <c r="F36" s="19">
        <v>139305</v>
      </c>
      <c r="G36" s="19">
        <v>139305</v>
      </c>
      <c r="H36" s="19">
        <v>67527</v>
      </c>
      <c r="I36" s="19">
        <v>56538</v>
      </c>
      <c r="J36" s="16"/>
    </row>
    <row r="37" spans="1:10" ht="15" customHeight="1">
      <c r="A37" s="19" t="s">
        <v>674</v>
      </c>
      <c r="B37" s="19" t="s">
        <v>675</v>
      </c>
      <c r="C37" s="19">
        <v>260278</v>
      </c>
      <c r="D37" s="19">
        <v>243119</v>
      </c>
      <c r="E37" s="19"/>
      <c r="F37" s="19">
        <v>139330</v>
      </c>
      <c r="G37" s="19">
        <v>139330</v>
      </c>
      <c r="H37" s="19">
        <v>90173</v>
      </c>
      <c r="I37" s="19">
        <v>140876</v>
      </c>
      <c r="J37" s="16"/>
    </row>
    <row r="38" spans="1:10" ht="15" customHeight="1">
      <c r="A38" s="19" t="s">
        <v>676</v>
      </c>
      <c r="B38" s="19" t="s">
        <v>677</v>
      </c>
      <c r="C38" s="19">
        <v>31628</v>
      </c>
      <c r="D38" s="19">
        <v>31500</v>
      </c>
      <c r="E38" s="19"/>
      <c r="F38" s="19">
        <v>12000</v>
      </c>
      <c r="G38" s="19">
        <v>12000</v>
      </c>
      <c r="H38" s="19">
        <v>5474</v>
      </c>
      <c r="I38" s="19">
        <v>6629</v>
      </c>
      <c r="J38" s="16"/>
    </row>
    <row r="39" spans="1:10" ht="14.25" customHeight="1">
      <c r="A39" s="19" t="s">
        <v>678</v>
      </c>
      <c r="B39" s="19" t="s">
        <v>679</v>
      </c>
      <c r="C39" s="19">
        <v>106408</v>
      </c>
      <c r="D39" s="19">
        <v>104939</v>
      </c>
      <c r="E39" s="19"/>
      <c r="F39" s="19">
        <v>120350</v>
      </c>
      <c r="G39" s="19">
        <v>120350</v>
      </c>
      <c r="H39" s="19">
        <v>80809</v>
      </c>
      <c r="I39" s="19">
        <v>129571</v>
      </c>
      <c r="J39" s="16"/>
    </row>
    <row r="40" spans="1:10" ht="12.75">
      <c r="A40" s="19" t="s">
        <v>680</v>
      </c>
      <c r="B40" s="22" t="s">
        <v>681</v>
      </c>
      <c r="C40" s="19"/>
      <c r="D40" s="19"/>
      <c r="E40" s="19"/>
      <c r="F40" s="19">
        <v>6980</v>
      </c>
      <c r="G40" s="19">
        <v>6980</v>
      </c>
      <c r="H40" s="19">
        <v>3890</v>
      </c>
      <c r="I40" s="19">
        <v>4676</v>
      </c>
      <c r="J40" s="16"/>
    </row>
    <row r="41" spans="1:10" ht="12.75">
      <c r="A41" s="19" t="s">
        <v>682</v>
      </c>
      <c r="B41" s="19" t="s">
        <v>683</v>
      </c>
      <c r="C41" s="19">
        <v>343693</v>
      </c>
      <c r="D41" s="19">
        <v>214868</v>
      </c>
      <c r="E41" s="19"/>
      <c r="F41" s="19">
        <v>240034</v>
      </c>
      <c r="G41" s="19">
        <v>260128</v>
      </c>
      <c r="H41" s="19">
        <v>144475</v>
      </c>
      <c r="I41" s="19">
        <v>227101</v>
      </c>
      <c r="J41" s="16"/>
    </row>
    <row r="42" spans="1:10" ht="13.5" customHeight="1">
      <c r="A42" s="19" t="s">
        <v>684</v>
      </c>
      <c r="B42" s="19" t="s">
        <v>685</v>
      </c>
      <c r="C42" s="19">
        <v>105425</v>
      </c>
      <c r="D42" s="19">
        <v>159320</v>
      </c>
      <c r="E42" s="19"/>
      <c r="F42" s="19">
        <v>112334</v>
      </c>
      <c r="G42" s="19">
        <v>112334</v>
      </c>
      <c r="H42" s="19">
        <v>41026</v>
      </c>
      <c r="I42" s="19">
        <v>62652</v>
      </c>
      <c r="J42" s="16"/>
    </row>
    <row r="43" spans="1:10" ht="12.75">
      <c r="A43" s="19" t="s">
        <v>686</v>
      </c>
      <c r="B43" s="19" t="s">
        <v>687</v>
      </c>
      <c r="C43" s="19">
        <v>2745</v>
      </c>
      <c r="D43" s="19">
        <v>4811</v>
      </c>
      <c r="E43" s="19"/>
      <c r="F43" s="19">
        <v>2468</v>
      </c>
      <c r="G43" s="19">
        <v>2468</v>
      </c>
      <c r="H43" s="19">
        <v>150</v>
      </c>
      <c r="I43" s="19">
        <v>550</v>
      </c>
      <c r="J43" s="16"/>
    </row>
    <row r="44" spans="1:10" ht="15.75" customHeight="1">
      <c r="A44" s="19" t="s">
        <v>688</v>
      </c>
      <c r="B44" s="19" t="s">
        <v>689</v>
      </c>
      <c r="C44" s="19"/>
      <c r="D44" s="19"/>
      <c r="E44" s="19"/>
      <c r="F44" s="19"/>
      <c r="G44" s="19"/>
      <c r="H44" s="19">
        <v>40</v>
      </c>
      <c r="I44" s="19">
        <v>79</v>
      </c>
      <c r="J44" s="16"/>
    </row>
    <row r="45" spans="1:10" ht="14.25" customHeight="1">
      <c r="A45" s="19" t="s">
        <v>690</v>
      </c>
      <c r="B45" s="19" t="s">
        <v>691</v>
      </c>
      <c r="C45" s="21">
        <f>SUM(C36,C37,C41,C42,C43,C44)</f>
        <v>770414</v>
      </c>
      <c r="D45" s="21">
        <f>SUM(D36,D37,D41,D42,D43,D44)</f>
        <v>670893</v>
      </c>
      <c r="E45" s="21">
        <f>SUM(E36,E37,E41,E42,E43,E44)</f>
        <v>0</v>
      </c>
      <c r="F45" s="21">
        <f>SUM(F36,F37,F41,F42,F43,F44)</f>
        <v>633471</v>
      </c>
      <c r="G45" s="21">
        <v>653565</v>
      </c>
      <c r="H45" s="21">
        <f>SUM(H36,H37,H41,H42,H43,H44)</f>
        <v>343391</v>
      </c>
      <c r="I45" s="21">
        <f>SUM(I36,I37,I41,I42,I43,I44)</f>
        <v>487796</v>
      </c>
      <c r="J45" s="16"/>
    </row>
    <row r="46" spans="1:10" ht="24" customHeight="1">
      <c r="A46" s="19" t="s">
        <v>692</v>
      </c>
      <c r="B46" s="19" t="s">
        <v>693</v>
      </c>
      <c r="C46" s="19"/>
      <c r="D46" s="19"/>
      <c r="E46" s="19"/>
      <c r="F46" s="19"/>
      <c r="G46" s="19"/>
      <c r="H46" s="19"/>
      <c r="I46" s="19"/>
      <c r="J46" s="16"/>
    </row>
    <row r="47" spans="1:10" ht="12.75">
      <c r="A47" s="19" t="s">
        <v>694</v>
      </c>
      <c r="B47" s="21" t="s">
        <v>695</v>
      </c>
      <c r="C47" s="21">
        <f>SUM(C45,C46)</f>
        <v>770414</v>
      </c>
      <c r="D47" s="21">
        <f>SUM(D45,D46)</f>
        <v>670893</v>
      </c>
      <c r="E47" s="21">
        <f>SUM(E45,E46)</f>
        <v>0</v>
      </c>
      <c r="F47" s="21">
        <f>SUM(F45,F46)</f>
        <v>633471</v>
      </c>
      <c r="G47" s="21">
        <v>653565</v>
      </c>
      <c r="H47" s="21">
        <f>SUM(H45,H46)</f>
        <v>343391</v>
      </c>
      <c r="I47" s="21">
        <f>SUM(I45,I46)</f>
        <v>487796</v>
      </c>
      <c r="J47" s="16"/>
    </row>
    <row r="48" spans="1:10" ht="12.75">
      <c r="A48" s="19" t="s">
        <v>696</v>
      </c>
      <c r="B48" s="19" t="s">
        <v>697</v>
      </c>
      <c r="C48" s="19">
        <v>20458</v>
      </c>
      <c r="D48" s="19">
        <v>20873</v>
      </c>
      <c r="E48" s="19"/>
      <c r="F48" s="19">
        <v>5542</v>
      </c>
      <c r="G48" s="19">
        <v>5542</v>
      </c>
      <c r="H48" s="19">
        <v>667</v>
      </c>
      <c r="I48" s="19">
        <v>14177</v>
      </c>
      <c r="J48" s="16"/>
    </row>
    <row r="49" spans="1:10" ht="15" customHeight="1">
      <c r="A49" s="19" t="s">
        <v>698</v>
      </c>
      <c r="B49" s="19" t="s">
        <v>699</v>
      </c>
      <c r="C49" s="19"/>
      <c r="D49" s="19"/>
      <c r="E49" s="19"/>
      <c r="F49" s="19"/>
      <c r="G49" s="19">
        <v>136</v>
      </c>
      <c r="H49" s="19">
        <v>136</v>
      </c>
      <c r="I49" s="19">
        <v>136</v>
      </c>
      <c r="J49" s="16"/>
    </row>
    <row r="50" spans="1:10" ht="13.5" customHeight="1">
      <c r="A50" s="19" t="s">
        <v>700</v>
      </c>
      <c r="B50" s="19" t="s">
        <v>701</v>
      </c>
      <c r="C50" s="19">
        <v>9677</v>
      </c>
      <c r="D50" s="19">
        <v>272565</v>
      </c>
      <c r="E50" s="19"/>
      <c r="F50" s="19">
        <v>596060</v>
      </c>
      <c r="G50" s="19">
        <v>596060</v>
      </c>
      <c r="H50" s="19">
        <v>19134</v>
      </c>
      <c r="I50" s="19">
        <v>44565</v>
      </c>
      <c r="J50" s="16"/>
    </row>
    <row r="51" spans="1:10" ht="15" customHeight="1">
      <c r="A51" s="19" t="s">
        <v>702</v>
      </c>
      <c r="B51" s="19" t="s">
        <v>703</v>
      </c>
      <c r="C51" s="19"/>
      <c r="D51" s="19"/>
      <c r="E51" s="19"/>
      <c r="F51" s="19"/>
      <c r="G51" s="19"/>
      <c r="H51" s="19"/>
      <c r="I51" s="19"/>
      <c r="J51" s="16"/>
    </row>
    <row r="52" spans="1:10" ht="12.75" customHeight="1">
      <c r="A52" s="19" t="s">
        <v>704</v>
      </c>
      <c r="B52" s="19" t="s">
        <v>705</v>
      </c>
      <c r="C52" s="19">
        <v>248</v>
      </c>
      <c r="D52" s="19"/>
      <c r="E52" s="19"/>
      <c r="F52" s="19">
        <v>19745</v>
      </c>
      <c r="G52" s="19">
        <v>19745</v>
      </c>
      <c r="H52" s="19">
        <v>0</v>
      </c>
      <c r="I52" s="19">
        <v>0</v>
      </c>
      <c r="J52" s="16"/>
    </row>
    <row r="53" spans="1:10" ht="14.25" customHeight="1">
      <c r="A53" s="19" t="s">
        <v>706</v>
      </c>
      <c r="B53" s="21" t="s">
        <v>707</v>
      </c>
      <c r="C53" s="21">
        <f>SUM(C48:C52)</f>
        <v>30383</v>
      </c>
      <c r="D53" s="21">
        <f>SUM(D48:D52)</f>
        <v>293438</v>
      </c>
      <c r="E53" s="21">
        <f>SUM(E48:E52)</f>
        <v>0</v>
      </c>
      <c r="F53" s="21">
        <f>SUM(F48:F52)</f>
        <v>621347</v>
      </c>
      <c r="G53" s="21">
        <v>621483</v>
      </c>
      <c r="H53" s="21">
        <f>SUM(H48:H52)</f>
        <v>19937</v>
      </c>
      <c r="I53" s="21">
        <f>SUM(I48:I52)</f>
        <v>58878</v>
      </c>
      <c r="J53" s="16"/>
    </row>
    <row r="54" spans="1:10" ht="15" customHeight="1">
      <c r="A54" s="19" t="s">
        <v>708</v>
      </c>
      <c r="B54" s="19" t="s">
        <v>709</v>
      </c>
      <c r="C54" s="19">
        <v>113</v>
      </c>
      <c r="D54" s="19">
        <v>13</v>
      </c>
      <c r="E54" s="19"/>
      <c r="F54" s="19">
        <v>61</v>
      </c>
      <c r="G54" s="19">
        <v>0</v>
      </c>
      <c r="H54" s="19">
        <v>0</v>
      </c>
      <c r="I54" s="19">
        <v>0</v>
      </c>
      <c r="J54" s="16"/>
    </row>
    <row r="55" spans="1:10" ht="12.75">
      <c r="A55" s="19" t="s">
        <v>710</v>
      </c>
      <c r="B55" s="19" t="s">
        <v>711</v>
      </c>
      <c r="C55" s="19"/>
      <c r="D55" s="19"/>
      <c r="E55" s="19"/>
      <c r="F55" s="19"/>
      <c r="G55" s="19"/>
      <c r="H55" s="19"/>
      <c r="I55" s="19"/>
      <c r="J55" s="16"/>
    </row>
    <row r="56" spans="1:10" ht="15.75" customHeight="1">
      <c r="A56" s="19" t="s">
        <v>712</v>
      </c>
      <c r="B56" s="21" t="s">
        <v>713</v>
      </c>
      <c r="C56" s="21">
        <f>SUM(C53,C54,C55,C47)</f>
        <v>800910</v>
      </c>
      <c r="D56" s="21">
        <f>SUM(D53,D54,D55,D47)</f>
        <v>964344</v>
      </c>
      <c r="E56" s="21">
        <f>SUM(E53,E54,E55,E47)</f>
        <v>0</v>
      </c>
      <c r="F56" s="21">
        <f>SUM(F53,F54,F55,F47)</f>
        <v>1254879</v>
      </c>
      <c r="G56" s="21">
        <v>1275048</v>
      </c>
      <c r="H56" s="21">
        <f>SUM(H53,H54,H55,H47)</f>
        <v>363328</v>
      </c>
      <c r="I56" s="21">
        <f>SUM(I53,I54,I55,I47)</f>
        <v>546674</v>
      </c>
      <c r="J56" s="16"/>
    </row>
    <row r="57" spans="1:10" ht="12.75">
      <c r="A57" s="19" t="s">
        <v>714</v>
      </c>
      <c r="B57" s="19" t="s">
        <v>715</v>
      </c>
      <c r="C57" s="19">
        <v>33397</v>
      </c>
      <c r="D57" s="19">
        <v>133876</v>
      </c>
      <c r="E57" s="19"/>
      <c r="F57" s="19">
        <v>213117</v>
      </c>
      <c r="G57" s="19">
        <v>213117</v>
      </c>
      <c r="H57" s="19">
        <v>107281</v>
      </c>
      <c r="I57" s="19">
        <v>94734</v>
      </c>
      <c r="J57" s="16"/>
    </row>
    <row r="58" spans="1:10" ht="12.75">
      <c r="A58" s="19" t="s">
        <v>716</v>
      </c>
      <c r="B58" s="21" t="s">
        <v>717</v>
      </c>
      <c r="C58" s="21">
        <f>SUM(C56,C57)</f>
        <v>834307</v>
      </c>
      <c r="D58" s="21">
        <f>SUM(D56,D57)</f>
        <v>1098220</v>
      </c>
      <c r="E58" s="21">
        <f>SUM(E56,E57)</f>
        <v>0</v>
      </c>
      <c r="F58" s="21">
        <f>SUM(F56,F57)</f>
        <v>1467996</v>
      </c>
      <c r="G58" s="21">
        <v>1488165</v>
      </c>
      <c r="H58" s="21">
        <f>SUM(H56,H57)</f>
        <v>470609</v>
      </c>
      <c r="I58" s="21">
        <f>SUM(I56,I57)</f>
        <v>641408</v>
      </c>
      <c r="J58" s="16"/>
    </row>
    <row r="59" spans="1:10" ht="16.5" customHeight="1">
      <c r="A59" s="19" t="s">
        <v>718</v>
      </c>
      <c r="B59" s="19" t="s">
        <v>719</v>
      </c>
      <c r="C59" s="19"/>
      <c r="D59" s="19"/>
      <c r="E59" s="19"/>
      <c r="F59" s="19">
        <v>29706</v>
      </c>
      <c r="G59" s="19">
        <v>29706</v>
      </c>
      <c r="H59" s="19">
        <v>9394</v>
      </c>
      <c r="I59" s="19">
        <v>14920</v>
      </c>
      <c r="J59" s="16"/>
    </row>
    <row r="60" spans="1:10" ht="15" customHeight="1">
      <c r="A60" s="19" t="s">
        <v>720</v>
      </c>
      <c r="B60" s="19" t="s">
        <v>721</v>
      </c>
      <c r="C60" s="19"/>
      <c r="D60" s="19"/>
      <c r="E60" s="19"/>
      <c r="F60" s="19">
        <v>524358</v>
      </c>
      <c r="G60" s="19">
        <v>524358</v>
      </c>
      <c r="H60" s="19">
        <v>165820</v>
      </c>
      <c r="I60" s="19">
        <v>335200</v>
      </c>
      <c r="J60" s="16"/>
    </row>
    <row r="61" spans="1:10" ht="12.75">
      <c r="A61" s="19" t="s">
        <v>722</v>
      </c>
      <c r="B61" s="21" t="s">
        <v>723</v>
      </c>
      <c r="C61" s="21">
        <f>SUM(C47-C17)</f>
        <v>-11860</v>
      </c>
      <c r="D61" s="21">
        <f>SUM(D47-D17)</f>
        <v>-114746</v>
      </c>
      <c r="E61" s="21">
        <f>SUM(E47-E17)</f>
        <v>0</v>
      </c>
      <c r="F61" s="21">
        <f>SUM(F47-F17)</f>
        <v>28899</v>
      </c>
      <c r="G61" s="21">
        <v>28824</v>
      </c>
      <c r="H61" s="21">
        <f>SUM(H47-H17)</f>
        <v>43404</v>
      </c>
      <c r="I61" s="21">
        <f>SUM(I47-I17)</f>
        <v>37642</v>
      </c>
      <c r="J61" s="16"/>
    </row>
    <row r="62" spans="1:10" ht="12.75">
      <c r="A62" s="19" t="s">
        <v>724</v>
      </c>
      <c r="B62" s="21" t="s">
        <v>725</v>
      </c>
      <c r="C62" s="21">
        <f>SUM(C53-C25)</f>
        <v>22235</v>
      </c>
      <c r="D62" s="21">
        <f>SUM(D53-D25)</f>
        <v>-4082</v>
      </c>
      <c r="E62" s="21">
        <f>SUM(E53-E25)</f>
        <v>0</v>
      </c>
      <c r="F62" s="21">
        <f>SUM(F53-F25)</f>
        <v>-242077</v>
      </c>
      <c r="G62" s="21">
        <v>-241941</v>
      </c>
      <c r="H62" s="21">
        <f>SUM(H53-H25)</f>
        <v>-34394</v>
      </c>
      <c r="I62" s="21">
        <f>SUM(I53-I25)</f>
        <v>-6653</v>
      </c>
      <c r="J62" s="16"/>
    </row>
    <row r="63" spans="1:9" ht="13.5" customHeight="1">
      <c r="A63" s="19" t="s">
        <v>726</v>
      </c>
      <c r="B63" s="21" t="s">
        <v>727</v>
      </c>
      <c r="C63" s="21">
        <f>SUM(C56-C27)</f>
        <v>10488</v>
      </c>
      <c r="D63" s="21">
        <f>SUM(D56-D27)</f>
        <v>-118815</v>
      </c>
      <c r="E63" s="21">
        <f>SUM(E56-E27)</f>
        <v>0</v>
      </c>
      <c r="F63" s="21">
        <f>SUM(F56-F27)</f>
        <v>-213117</v>
      </c>
      <c r="G63" s="21">
        <v>-213117</v>
      </c>
      <c r="H63" s="21">
        <f>SUM(H56-H27)</f>
        <v>9010</v>
      </c>
      <c r="I63" s="21">
        <f>SUM(I56-I27)</f>
        <v>30989</v>
      </c>
    </row>
    <row r="64" spans="1:9" ht="14.25" customHeight="1">
      <c r="A64" s="19" t="s">
        <v>728</v>
      </c>
      <c r="B64" s="21" t="s">
        <v>729</v>
      </c>
      <c r="C64" s="21">
        <f>SUM(C58-C29)</f>
        <v>43885</v>
      </c>
      <c r="D64" s="21">
        <f>SUM(D58-D29)</f>
        <v>0</v>
      </c>
      <c r="E64" s="21">
        <f>SUM(E58-E29)</f>
        <v>0</v>
      </c>
      <c r="F64" s="21">
        <f>SUM(F58-F29)</f>
        <v>0</v>
      </c>
      <c r="G64" s="21">
        <v>0</v>
      </c>
      <c r="H64" s="21">
        <f>SUM(H58-H29)</f>
        <v>115421</v>
      </c>
      <c r="I64" s="21">
        <f>SUM(I58-I29)</f>
        <v>123446</v>
      </c>
    </row>
    <row r="65" ht="12.75">
      <c r="C65" t="s">
        <v>730</v>
      </c>
    </row>
  </sheetData>
  <sheetProtection selectLockedCells="1" selectUnlockedCells="1"/>
  <mergeCells count="4">
    <mergeCell ref="A3:B3"/>
    <mergeCell ref="A4:H4"/>
    <mergeCell ref="A34:B34"/>
    <mergeCell ref="A35:H35"/>
  </mergeCells>
  <printOptions/>
  <pageMargins left="0.7875" right="0.7875" top="0.5909722222222222" bottom="0.5902777777777778" header="0.31527777777777777" footer="0.5118055555555555"/>
  <pageSetup horizontalDpi="300" verticalDpi="300" orientation="landscape" paperSize="9" r:id="rId1"/>
  <headerFooter alignWithMargins="0">
    <oddHeader>&amp;C&amp;"Times New Roman,Félkövér"&amp;8Letenye Város Önkormányzata 2013.évi költségvetési bevételeinek és kiadásainak mérlege&amp;R&amp;"Times New Roman,Félkövér"&amp;8 1.számú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1:N36"/>
  <sheetViews>
    <sheetView workbookViewId="0" topLeftCell="A1">
      <selection activeCell="F12" sqref="F12"/>
    </sheetView>
  </sheetViews>
  <sheetFormatPr defaultColWidth="9.140625" defaultRowHeight="12.75"/>
  <cols>
    <col min="1" max="1" width="3.7109375" style="1301" customWidth="1"/>
    <col min="2" max="2" width="9.140625" style="1301" customWidth="1"/>
    <col min="3" max="3" width="20.140625" style="1301" customWidth="1"/>
    <col min="4" max="4" width="12.8515625" style="1301" customWidth="1"/>
    <col min="5" max="5" width="12.00390625" style="1301" customWidth="1"/>
    <col min="6" max="6" width="15.00390625" style="1301" customWidth="1"/>
    <col min="7" max="10" width="13.7109375" style="1301" customWidth="1"/>
    <col min="11" max="11" width="14.00390625" style="1301" customWidth="1"/>
    <col min="12" max="12" width="12.7109375" style="1301" customWidth="1"/>
    <col min="13" max="16384" width="9.140625" style="1301" customWidth="1"/>
  </cols>
  <sheetData>
    <row r="1" spans="2:6" ht="13.5">
      <c r="B1" s="1302"/>
      <c r="C1" s="1302"/>
      <c r="D1" s="1302"/>
      <c r="E1" s="1302"/>
      <c r="F1" s="1303" t="s">
        <v>94</v>
      </c>
    </row>
    <row r="2" spans="2:11" ht="13.5">
      <c r="B2" s="1302"/>
      <c r="C2" s="1302"/>
      <c r="D2" s="1302"/>
      <c r="E2" s="1302"/>
      <c r="F2" s="1302"/>
      <c r="J2" s="1304"/>
      <c r="K2" s="1305"/>
    </row>
    <row r="3" spans="2:6" ht="13.5">
      <c r="B3" s="1302"/>
      <c r="C3" s="1302"/>
      <c r="D3" s="1302"/>
      <c r="E3" s="1302"/>
      <c r="F3" s="1302"/>
    </row>
    <row r="4" spans="2:6" ht="13.5">
      <c r="B4" s="1302"/>
      <c r="C4" s="1302"/>
      <c r="D4" s="1302"/>
      <c r="E4" s="1302"/>
      <c r="F4" s="1302"/>
    </row>
    <row r="5" spans="2:7" ht="15">
      <c r="B5" s="1302"/>
      <c r="C5" s="1853" t="s">
        <v>95</v>
      </c>
      <c r="D5" s="1853"/>
      <c r="E5" s="1853"/>
      <c r="F5" s="1853"/>
      <c r="G5" s="1304"/>
    </row>
    <row r="6" spans="2:6" ht="13.5">
      <c r="B6" s="1302"/>
      <c r="C6" s="1302"/>
      <c r="D6" s="1302"/>
      <c r="E6" s="1302"/>
      <c r="F6" s="1302"/>
    </row>
    <row r="7" spans="2:6" ht="13.5">
      <c r="B7" s="1302"/>
      <c r="C7" s="1302"/>
      <c r="D7" s="1302"/>
      <c r="E7" s="1302"/>
      <c r="F7" s="1302"/>
    </row>
    <row r="8" spans="2:14" ht="13.5">
      <c r="B8" s="1302"/>
      <c r="C8" s="1302"/>
      <c r="D8" s="1302"/>
      <c r="E8" s="1302"/>
      <c r="F8" s="1302"/>
      <c r="K8" s="1306"/>
      <c r="N8" s="1307"/>
    </row>
    <row r="9" spans="2:14" ht="14.25" customHeight="1">
      <c r="B9" s="1302"/>
      <c r="C9" s="1854" t="s">
        <v>96</v>
      </c>
      <c r="D9" s="1308" t="s">
        <v>97</v>
      </c>
      <c r="E9" s="1309" t="s">
        <v>98</v>
      </c>
      <c r="F9" s="1855" t="s">
        <v>99</v>
      </c>
      <c r="G9" s="1310"/>
      <c r="H9" s="1311"/>
      <c r="I9" s="1311"/>
      <c r="J9" s="1311"/>
      <c r="K9" s="1307"/>
      <c r="L9" s="1307"/>
      <c r="M9" s="1307"/>
      <c r="N9" s="1307"/>
    </row>
    <row r="10" spans="2:14" ht="14.25">
      <c r="B10" s="1302"/>
      <c r="C10" s="1854"/>
      <c r="D10" s="1312" t="s">
        <v>100</v>
      </c>
      <c r="E10" s="1313" t="s">
        <v>101</v>
      </c>
      <c r="F10" s="1855"/>
      <c r="G10" s="1310"/>
      <c r="H10" s="1310"/>
      <c r="I10" s="1310"/>
      <c r="J10" s="1311"/>
      <c r="K10" s="1310"/>
      <c r="L10" s="1307"/>
      <c r="M10" s="1307"/>
      <c r="N10" s="1307"/>
    </row>
    <row r="11" spans="2:13" ht="13.5">
      <c r="B11" s="1302"/>
      <c r="C11" s="1314"/>
      <c r="D11" s="1315"/>
      <c r="E11" s="1314"/>
      <c r="F11" s="1316"/>
      <c r="G11" s="1317"/>
      <c r="H11" s="1317"/>
      <c r="I11" s="1317"/>
      <c r="J11" s="1317"/>
      <c r="K11" s="1317"/>
      <c r="L11" s="1307"/>
      <c r="M11" s="1307"/>
    </row>
    <row r="12" spans="2:11" ht="13.5">
      <c r="B12" s="1302"/>
      <c r="C12" s="1318" t="s">
        <v>102</v>
      </c>
      <c r="D12" s="1319">
        <v>40414</v>
      </c>
      <c r="E12" s="1318" t="s">
        <v>103</v>
      </c>
      <c r="F12" s="1320">
        <v>40755</v>
      </c>
      <c r="G12" s="1321"/>
      <c r="H12" s="1321"/>
      <c r="I12" s="1321"/>
      <c r="J12" s="1321"/>
      <c r="K12" s="1321"/>
    </row>
    <row r="13" spans="2:11" ht="13.5">
      <c r="B13" s="1302"/>
      <c r="C13" s="1322" t="s">
        <v>104</v>
      </c>
      <c r="D13" s="1319">
        <v>40531</v>
      </c>
      <c r="E13" s="1318" t="s">
        <v>105</v>
      </c>
      <c r="F13" s="1320">
        <v>40885</v>
      </c>
      <c r="G13" s="1317"/>
      <c r="H13" s="1317"/>
      <c r="I13" s="1317"/>
      <c r="J13" s="1317"/>
      <c r="K13" s="1311"/>
    </row>
    <row r="14" spans="2:11" ht="13.5">
      <c r="B14" s="1302"/>
      <c r="C14" s="1323"/>
      <c r="D14" s="1324"/>
      <c r="E14" s="1323"/>
      <c r="F14" s="1325"/>
      <c r="G14" s="1317"/>
      <c r="H14" s="1317"/>
      <c r="I14" s="1317"/>
      <c r="J14" s="1317"/>
      <c r="K14" s="1317"/>
    </row>
    <row r="15" spans="2:11" ht="13.5">
      <c r="B15" s="1302"/>
      <c r="C15" s="1315"/>
      <c r="D15" s="1315"/>
      <c r="E15" s="1315"/>
      <c r="F15" s="1315"/>
      <c r="G15" s="1317"/>
      <c r="H15" s="1317"/>
      <c r="I15" s="1317"/>
      <c r="J15" s="1317"/>
      <c r="K15" s="1317"/>
    </row>
    <row r="16" spans="2:11" ht="13.5">
      <c r="B16" s="1302"/>
      <c r="C16" s="1315"/>
      <c r="D16" s="1315"/>
      <c r="E16" s="1315"/>
      <c r="F16" s="1315"/>
      <c r="G16" s="1317"/>
      <c r="H16" s="1317"/>
      <c r="I16" s="1317"/>
      <c r="J16" s="1317"/>
      <c r="K16" s="1317"/>
    </row>
    <row r="17" spans="2:11" ht="13.5">
      <c r="B17" s="1302"/>
      <c r="C17" s="1315"/>
      <c r="D17" s="1315"/>
      <c r="E17" s="1315"/>
      <c r="F17" s="1315"/>
      <c r="G17" s="1317"/>
      <c r="H17" s="1317"/>
      <c r="I17" s="1317"/>
      <c r="J17" s="1317"/>
      <c r="K17" s="1317"/>
    </row>
    <row r="18" spans="2:11" ht="13.5">
      <c r="B18" s="1302"/>
      <c r="C18" s="1315"/>
      <c r="D18" s="1315"/>
      <c r="E18" s="1315"/>
      <c r="F18" s="1315"/>
      <c r="G18" s="1317"/>
      <c r="H18" s="1317"/>
      <c r="I18" s="1317"/>
      <c r="J18" s="1317"/>
      <c r="K18" s="1317"/>
    </row>
    <row r="19" spans="2:11" ht="13.5">
      <c r="B19" s="1302"/>
      <c r="C19" s="1315"/>
      <c r="D19" s="1315"/>
      <c r="E19" s="1315"/>
      <c r="F19" s="1315"/>
      <c r="G19" s="1317"/>
      <c r="H19" s="1317"/>
      <c r="I19" s="1317"/>
      <c r="J19" s="1317"/>
      <c r="K19" s="1317"/>
    </row>
    <row r="20" spans="2:11" ht="12.75" customHeight="1">
      <c r="B20" s="1849" t="s">
        <v>106</v>
      </c>
      <c r="C20" s="1850" t="s">
        <v>107</v>
      </c>
      <c r="D20" s="1851" t="s">
        <v>108</v>
      </c>
      <c r="E20" s="1851"/>
      <c r="F20" s="1849" t="s">
        <v>109</v>
      </c>
      <c r="G20" s="1307"/>
      <c r="H20" s="1307"/>
      <c r="I20" s="1307"/>
      <c r="J20" s="1307"/>
      <c r="K20" s="1307"/>
    </row>
    <row r="21" spans="2:11" ht="12.75">
      <c r="B21" s="1849"/>
      <c r="C21" s="1850"/>
      <c r="D21" s="1851"/>
      <c r="E21" s="1851"/>
      <c r="F21" s="1849"/>
      <c r="G21" s="1326"/>
      <c r="H21" s="1307"/>
      <c r="I21" s="1307"/>
      <c r="J21" s="1307"/>
      <c r="K21" s="1307"/>
    </row>
    <row r="22" spans="2:11" ht="15" customHeight="1">
      <c r="B22" s="1327"/>
      <c r="C22" s="1328"/>
      <c r="D22" s="1329"/>
      <c r="E22" s="1330"/>
      <c r="F22" s="1327"/>
      <c r="G22" s="1326"/>
      <c r="H22" s="1307"/>
      <c r="I22" s="1307"/>
      <c r="J22" s="1307"/>
      <c r="K22" s="1307"/>
    </row>
    <row r="23" spans="2:11" ht="15" customHeight="1">
      <c r="B23" s="1331"/>
      <c r="C23" s="1332"/>
      <c r="D23" s="1333"/>
      <c r="E23" s="1334"/>
      <c r="F23" s="1331"/>
      <c r="G23" s="1307"/>
      <c r="H23" s="1307"/>
      <c r="I23" s="1307"/>
      <c r="J23" s="1307"/>
      <c r="K23" s="1307"/>
    </row>
    <row r="24" spans="2:11" ht="15" customHeight="1">
      <c r="B24" s="1331"/>
      <c r="C24" s="1335"/>
      <c r="D24" s="1333"/>
      <c r="E24" s="1334"/>
      <c r="F24" s="1331"/>
      <c r="G24" s="1336"/>
      <c r="H24" s="1307"/>
      <c r="I24" s="1307"/>
      <c r="J24" s="1307"/>
      <c r="K24" s="1307"/>
    </row>
    <row r="25" spans="2:11" ht="15" customHeight="1">
      <c r="B25" s="1331"/>
      <c r="C25" s="1335"/>
      <c r="D25" s="1333"/>
      <c r="E25" s="1334"/>
      <c r="F25" s="1331"/>
      <c r="G25" s="1307"/>
      <c r="H25" s="1307"/>
      <c r="I25" s="1307"/>
      <c r="J25" s="1307"/>
      <c r="K25" s="1307"/>
    </row>
    <row r="26" spans="2:6" ht="15" customHeight="1">
      <c r="B26" s="1331"/>
      <c r="C26" s="1335"/>
      <c r="D26" s="1333"/>
      <c r="E26" s="1334"/>
      <c r="F26" s="1331"/>
    </row>
    <row r="27" spans="2:7" ht="15" customHeight="1">
      <c r="B27" s="1331"/>
      <c r="C27" s="1335"/>
      <c r="D27" s="1333"/>
      <c r="E27" s="1334"/>
      <c r="F27" s="1331"/>
      <c r="G27" s="1326"/>
    </row>
    <row r="28" spans="2:7" ht="15" customHeight="1">
      <c r="B28" s="1331"/>
      <c r="C28" s="1335"/>
      <c r="D28" s="1333"/>
      <c r="E28" s="1334"/>
      <c r="F28" s="1331"/>
      <c r="G28" s="1326"/>
    </row>
    <row r="29" spans="2:6" ht="15" customHeight="1">
      <c r="B29" s="1331"/>
      <c r="C29" s="1335"/>
      <c r="D29" s="1333"/>
      <c r="E29" s="1334"/>
      <c r="F29" s="1331"/>
    </row>
    <row r="30" spans="2:7" ht="15" customHeight="1">
      <c r="B30" s="1331"/>
      <c r="C30" s="1332"/>
      <c r="D30" s="1333"/>
      <c r="E30" s="1334"/>
      <c r="F30" s="1331"/>
      <c r="G30" s="1326"/>
    </row>
    <row r="31" spans="2:7" ht="15" customHeight="1">
      <c r="B31" s="1331"/>
      <c r="C31" s="1332"/>
      <c r="D31" s="1333"/>
      <c r="E31" s="1334"/>
      <c r="F31" s="1331"/>
      <c r="G31" s="1326"/>
    </row>
    <row r="32" spans="2:6" ht="15" customHeight="1">
      <c r="B32" s="1331"/>
      <c r="C32" s="1332"/>
      <c r="D32" s="1333"/>
      <c r="E32" s="1334"/>
      <c r="F32" s="1331"/>
    </row>
    <row r="33" spans="2:7" ht="15" customHeight="1">
      <c r="B33" s="1337"/>
      <c r="C33" s="1338"/>
      <c r="D33" s="1339"/>
      <c r="E33" s="1340"/>
      <c r="F33" s="1337"/>
      <c r="G33" s="1326"/>
    </row>
    <row r="34" spans="4:7" ht="12.75">
      <c r="D34" s="1852"/>
      <c r="E34" s="1852"/>
      <c r="G34" s="1326"/>
    </row>
    <row r="36" ht="12.75">
      <c r="G36" s="1326"/>
    </row>
  </sheetData>
  <sheetProtection selectLockedCells="1" selectUnlockedCells="1"/>
  <mergeCells count="8">
    <mergeCell ref="D34:E34"/>
    <mergeCell ref="C5:F5"/>
    <mergeCell ref="C9:C10"/>
    <mergeCell ref="F9:F10"/>
    <mergeCell ref="B20:B21"/>
    <mergeCell ref="C20:C21"/>
    <mergeCell ref="D20:E21"/>
    <mergeCell ref="F20:F2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5">
      <selection activeCell="L6" sqref="L6"/>
    </sheetView>
  </sheetViews>
  <sheetFormatPr defaultColWidth="9.140625" defaultRowHeight="12.75"/>
  <cols>
    <col min="1" max="4" width="9.140625" style="1341" customWidth="1"/>
    <col min="5" max="5" width="8.421875" style="1341" customWidth="1"/>
    <col min="6" max="6" width="3.7109375" style="1341" customWidth="1"/>
    <col min="7" max="7" width="9.7109375" style="1341" customWidth="1"/>
    <col min="8" max="8" width="0" style="1341" hidden="1" customWidth="1"/>
    <col min="9" max="9" width="9.57421875" style="1341" customWidth="1"/>
    <col min="10" max="10" width="11.8515625" style="1341" customWidth="1"/>
    <col min="11" max="16384" width="9.140625" style="1341" customWidth="1"/>
  </cols>
  <sheetData>
    <row r="1" spans="6:10" ht="15">
      <c r="F1" t="s">
        <v>792</v>
      </c>
      <c r="G1" s="1342"/>
      <c r="H1" s="1342"/>
      <c r="J1" s="1343"/>
    </row>
    <row r="2" spans="5:10" ht="12.75">
      <c r="E2" s="1856" t="s">
        <v>110</v>
      </c>
      <c r="F2" s="1856"/>
      <c r="G2" s="1856"/>
      <c r="H2" s="1856"/>
      <c r="I2" s="1856"/>
      <c r="J2" s="1856"/>
    </row>
    <row r="3" spans="5:10" ht="12.75">
      <c r="E3" s="1"/>
      <c r="F3" s="961"/>
      <c r="G3" s="961"/>
      <c r="H3" s="961"/>
      <c r="I3" s="961"/>
      <c r="J3" s="961"/>
    </row>
    <row r="4" spans="5:10" ht="12.75" hidden="1">
      <c r="E4" s="1"/>
      <c r="F4" s="961"/>
      <c r="G4" s="961"/>
      <c r="H4" s="961"/>
      <c r="I4" s="961"/>
      <c r="J4" s="961"/>
    </row>
    <row r="5" spans="1:10" ht="12.75" customHeight="1">
      <c r="A5" s="1857" t="s">
        <v>111</v>
      </c>
      <c r="B5" s="1857"/>
      <c r="C5" s="1857"/>
      <c r="D5" s="1857"/>
      <c r="E5" s="1857"/>
      <c r="F5" s="1857"/>
      <c r="G5" s="1857"/>
      <c r="H5" s="1857"/>
      <c r="I5" s="1857"/>
      <c r="J5" s="1857"/>
    </row>
    <row r="6" spans="1:11" ht="12.75">
      <c r="A6" s="1857"/>
      <c r="B6" s="1857"/>
      <c r="C6" s="1857"/>
      <c r="D6" s="1857"/>
      <c r="E6" s="1857"/>
      <c r="F6" s="1857"/>
      <c r="G6" s="1857"/>
      <c r="H6" s="1857"/>
      <c r="I6" s="1857"/>
      <c r="J6" s="1857"/>
      <c r="K6" s="1341" t="s">
        <v>730</v>
      </c>
    </row>
    <row r="7" spans="1:10" ht="14.25" hidden="1">
      <c r="A7" s="1344"/>
      <c r="B7" s="1344"/>
      <c r="C7" s="1344"/>
      <c r="D7" s="1344"/>
      <c r="E7" s="1344"/>
      <c r="F7" s="1344"/>
      <c r="G7" s="1344"/>
      <c r="H7" s="1344"/>
      <c r="I7" s="1344"/>
      <c r="J7" s="1344"/>
    </row>
    <row r="8" spans="1:10" ht="12.75" customHeight="1">
      <c r="A8" s="1344"/>
      <c r="B8" s="1344"/>
      <c r="C8" s="1344"/>
      <c r="D8" s="1344"/>
      <c r="E8" s="1344"/>
      <c r="F8" s="1344"/>
      <c r="G8" s="1344"/>
      <c r="H8" s="1344"/>
      <c r="I8" s="1858" t="s">
        <v>112</v>
      </c>
      <c r="J8" s="1858"/>
    </row>
    <row r="9" spans="1:10" ht="38.25">
      <c r="A9" s="1859" t="s">
        <v>609</v>
      </c>
      <c r="B9" s="1859"/>
      <c r="C9" s="1859"/>
      <c r="D9" s="1859"/>
      <c r="E9" s="1859"/>
      <c r="F9" s="1345" t="s">
        <v>113</v>
      </c>
      <c r="G9" s="1346" t="s">
        <v>114</v>
      </c>
      <c r="H9" s="1347"/>
      <c r="I9" s="1348" t="s">
        <v>115</v>
      </c>
      <c r="J9" s="1346" t="s">
        <v>116</v>
      </c>
    </row>
    <row r="10" spans="1:10" ht="16.5" customHeight="1">
      <c r="A10" s="1860">
        <v>1</v>
      </c>
      <c r="B10" s="1860"/>
      <c r="C10" s="1860"/>
      <c r="D10" s="1860"/>
      <c r="E10" s="1860"/>
      <c r="F10" s="1350">
        <v>2</v>
      </c>
      <c r="G10" s="1349">
        <v>3</v>
      </c>
      <c r="H10" s="1351">
        <v>4</v>
      </c>
      <c r="I10" s="1352">
        <v>5</v>
      </c>
      <c r="J10" s="1349">
        <v>6</v>
      </c>
    </row>
    <row r="11" spans="1:13" ht="16.5" customHeight="1">
      <c r="A11" s="1861" t="s">
        <v>117</v>
      </c>
      <c r="B11" s="1861"/>
      <c r="C11" s="1861"/>
      <c r="D11" s="1861"/>
      <c r="E11" s="1861"/>
      <c r="F11" s="1861"/>
      <c r="G11" s="1861"/>
      <c r="H11" s="1861"/>
      <c r="I11" s="1861"/>
      <c r="J11" s="1861"/>
      <c r="M11" s="1353"/>
    </row>
    <row r="12" spans="1:10" ht="16.5" customHeight="1">
      <c r="A12" s="1862" t="s">
        <v>118</v>
      </c>
      <c r="B12" s="1862"/>
      <c r="C12" s="1862"/>
      <c r="D12" s="1862"/>
      <c r="E12" s="1862"/>
      <c r="F12" s="1863">
        <v>1</v>
      </c>
      <c r="G12" s="1864">
        <v>47555</v>
      </c>
      <c r="H12" s="1865"/>
      <c r="I12" s="1866">
        <v>61635</v>
      </c>
      <c r="J12" s="1866">
        <v>75875</v>
      </c>
    </row>
    <row r="13" spans="1:10" ht="21.75" customHeight="1">
      <c r="A13" s="1862"/>
      <c r="B13" s="1862"/>
      <c r="C13" s="1862"/>
      <c r="D13" s="1862"/>
      <c r="E13" s="1862"/>
      <c r="F13" s="1863"/>
      <c r="G13" s="1864"/>
      <c r="H13" s="1865"/>
      <c r="I13" s="1866"/>
      <c r="J13" s="1866"/>
    </row>
    <row r="14" spans="1:10" ht="16.5" customHeight="1">
      <c r="A14" s="1867" t="s">
        <v>926</v>
      </c>
      <c r="B14" s="1867"/>
      <c r="C14" s="1867"/>
      <c r="D14" s="1867"/>
      <c r="E14" s="1867"/>
      <c r="F14" s="1354">
        <v>2</v>
      </c>
      <c r="G14" s="1355">
        <v>243119</v>
      </c>
      <c r="H14" s="1356"/>
      <c r="I14" s="1357">
        <v>135200</v>
      </c>
      <c r="J14" s="1357">
        <v>146610</v>
      </c>
    </row>
    <row r="15" spans="1:10" ht="16.5" customHeight="1">
      <c r="A15" s="1868" t="s">
        <v>119</v>
      </c>
      <c r="B15" s="1868"/>
      <c r="C15" s="1868"/>
      <c r="D15" s="1868"/>
      <c r="E15" s="1868"/>
      <c r="F15" s="1869">
        <v>3</v>
      </c>
      <c r="G15" s="1870">
        <v>254517</v>
      </c>
      <c r="H15" s="1865"/>
      <c r="I15" s="1871">
        <v>495000</v>
      </c>
      <c r="J15" s="1871">
        <v>495600</v>
      </c>
    </row>
    <row r="16" spans="1:10" ht="16.5" customHeight="1">
      <c r="A16" s="1868"/>
      <c r="B16" s="1868"/>
      <c r="C16" s="1868"/>
      <c r="D16" s="1868"/>
      <c r="E16" s="1868"/>
      <c r="F16" s="1869"/>
      <c r="G16" s="1870"/>
      <c r="H16" s="1865"/>
      <c r="I16" s="1871"/>
      <c r="J16" s="1871"/>
    </row>
    <row r="17" spans="1:10" ht="16.5" customHeight="1">
      <c r="A17" s="1358" t="s">
        <v>905</v>
      </c>
      <c r="B17" s="1359"/>
      <c r="C17" s="1359"/>
      <c r="D17" s="1359"/>
      <c r="E17" s="1360"/>
      <c r="F17" s="1354">
        <v>4</v>
      </c>
      <c r="G17" s="1355">
        <v>4811</v>
      </c>
      <c r="H17" s="1356"/>
      <c r="I17" s="1357">
        <v>10000</v>
      </c>
      <c r="J17" s="1357">
        <v>10000</v>
      </c>
    </row>
    <row r="18" spans="1:10" ht="16.5" customHeight="1">
      <c r="A18" s="1867" t="s">
        <v>120</v>
      </c>
      <c r="B18" s="1867"/>
      <c r="C18" s="1867"/>
      <c r="D18" s="1867"/>
      <c r="E18" s="1867"/>
      <c r="F18" s="1354">
        <v>5</v>
      </c>
      <c r="G18" s="1355">
        <v>158675</v>
      </c>
      <c r="H18" s="1356"/>
      <c r="I18" s="1357">
        <v>59000</v>
      </c>
      <c r="J18" s="1357">
        <v>60000</v>
      </c>
    </row>
    <row r="19" spans="1:10" ht="16.5" customHeight="1">
      <c r="A19" s="1867" t="s">
        <v>121</v>
      </c>
      <c r="B19" s="1867"/>
      <c r="C19" s="1867"/>
      <c r="D19" s="1867"/>
      <c r="E19" s="1867"/>
      <c r="F19" s="1354">
        <v>6</v>
      </c>
      <c r="G19" s="1355"/>
      <c r="H19" s="1356"/>
      <c r="I19" s="1357"/>
      <c r="J19" s="1357"/>
    </row>
    <row r="20" spans="1:10" ht="16.5" customHeight="1">
      <c r="A20" s="1358" t="s">
        <v>122</v>
      </c>
      <c r="B20" s="1359"/>
      <c r="C20" s="1359"/>
      <c r="D20" s="1359"/>
      <c r="E20" s="1360"/>
      <c r="F20" s="1354">
        <v>7</v>
      </c>
      <c r="G20" s="1355">
        <v>13</v>
      </c>
      <c r="H20" s="1356"/>
      <c r="I20" s="1357"/>
      <c r="J20" s="1357"/>
    </row>
    <row r="21" spans="1:10" ht="16.5" customHeight="1">
      <c r="A21" s="1358" t="s">
        <v>123</v>
      </c>
      <c r="B21" s="1359"/>
      <c r="C21" s="1359"/>
      <c r="D21" s="1359"/>
      <c r="E21" s="1360"/>
      <c r="F21" s="1354">
        <v>8</v>
      </c>
      <c r="G21" s="1355">
        <v>61292</v>
      </c>
      <c r="H21" s="1356"/>
      <c r="I21" s="1357">
        <v>150000</v>
      </c>
      <c r="J21" s="1357">
        <v>150000</v>
      </c>
    </row>
    <row r="22" spans="1:10" ht="16.5" customHeight="1">
      <c r="A22" s="1358" t="s">
        <v>124</v>
      </c>
      <c r="B22" s="1359"/>
      <c r="C22" s="1359"/>
      <c r="D22" s="1359"/>
      <c r="E22" s="1360"/>
      <c r="F22" s="1354">
        <v>9</v>
      </c>
      <c r="G22" s="1355"/>
      <c r="H22" s="1356"/>
      <c r="I22" s="1357"/>
      <c r="J22" s="1357"/>
    </row>
    <row r="23" spans="1:10" ht="16.5" customHeight="1">
      <c r="A23" s="1361" t="s">
        <v>125</v>
      </c>
      <c r="B23" s="1362"/>
      <c r="C23" s="1362"/>
      <c r="D23" s="1362"/>
      <c r="E23" s="1363"/>
      <c r="F23" s="1364">
        <v>10</v>
      </c>
      <c r="G23" s="1365">
        <v>8308</v>
      </c>
      <c r="H23" s="1366"/>
      <c r="I23" s="1367">
        <v>1500</v>
      </c>
      <c r="J23" s="1367">
        <v>1620</v>
      </c>
    </row>
    <row r="24" spans="1:10" ht="16.5" customHeight="1">
      <c r="A24" s="1368" t="s">
        <v>126</v>
      </c>
      <c r="B24" s="1369"/>
      <c r="C24" s="1369"/>
      <c r="D24" s="1369"/>
      <c r="E24" s="1370"/>
      <c r="F24" s="1371">
        <v>11</v>
      </c>
      <c r="G24" s="1372">
        <f>SUM(G12:G23)</f>
        <v>778290</v>
      </c>
      <c r="H24" s="1373"/>
      <c r="I24" s="1374">
        <f>SUM(I12:I23)</f>
        <v>912335</v>
      </c>
      <c r="J24" s="1374">
        <f>SUM(J12:J23)</f>
        <v>939705</v>
      </c>
    </row>
    <row r="25" spans="1:10" ht="16.5" customHeight="1">
      <c r="A25" s="1375" t="s">
        <v>622</v>
      </c>
      <c r="B25" s="1376"/>
      <c r="C25" s="1376"/>
      <c r="D25" s="1376"/>
      <c r="E25" s="1377"/>
      <c r="F25" s="1378">
        <v>12</v>
      </c>
      <c r="G25" s="1379">
        <v>327373</v>
      </c>
      <c r="H25" s="1380"/>
      <c r="I25" s="1381">
        <v>335000</v>
      </c>
      <c r="J25" s="1382">
        <v>330000</v>
      </c>
    </row>
    <row r="26" spans="1:10" ht="16.5" customHeight="1">
      <c r="A26" s="1358" t="s">
        <v>802</v>
      </c>
      <c r="B26" s="1359"/>
      <c r="C26" s="1359"/>
      <c r="D26" s="1359"/>
      <c r="E26" s="1360"/>
      <c r="F26" s="1354">
        <v>13</v>
      </c>
      <c r="G26" s="1355">
        <v>83164</v>
      </c>
      <c r="H26" s="1383"/>
      <c r="I26" s="1384">
        <v>90450</v>
      </c>
      <c r="J26" s="1357">
        <v>89100</v>
      </c>
    </row>
    <row r="27" spans="1:10" ht="14.25" customHeight="1">
      <c r="A27" s="1868" t="s">
        <v>127</v>
      </c>
      <c r="B27" s="1868"/>
      <c r="C27" s="1868"/>
      <c r="D27" s="1868"/>
      <c r="E27" s="1868"/>
      <c r="F27" s="1872">
        <v>14</v>
      </c>
      <c r="G27" s="1870">
        <v>240499</v>
      </c>
      <c r="H27" s="1873"/>
      <c r="I27" s="1874">
        <v>251000</v>
      </c>
      <c r="J27" s="1871">
        <v>250000</v>
      </c>
    </row>
    <row r="28" spans="1:10" ht="16.5" customHeight="1">
      <c r="A28" s="1868"/>
      <c r="B28" s="1868"/>
      <c r="C28" s="1868"/>
      <c r="D28" s="1868"/>
      <c r="E28" s="1868"/>
      <c r="F28" s="1872"/>
      <c r="G28" s="1870"/>
      <c r="H28" s="1873"/>
      <c r="I28" s="1874"/>
      <c r="J28" s="1871"/>
    </row>
    <row r="29" spans="1:10" ht="16.5" customHeight="1">
      <c r="A29" s="1358" t="s">
        <v>128</v>
      </c>
      <c r="B29" s="1359"/>
      <c r="C29" s="1359"/>
      <c r="D29" s="1359"/>
      <c r="E29" s="1360"/>
      <c r="F29" s="1354">
        <v>15</v>
      </c>
      <c r="G29" s="1355">
        <v>8080</v>
      </c>
      <c r="H29" s="1383"/>
      <c r="I29" s="1384">
        <v>150000</v>
      </c>
      <c r="J29" s="1357">
        <v>145240</v>
      </c>
    </row>
    <row r="30" spans="1:10" ht="16.5" customHeight="1">
      <c r="A30" s="1867" t="s">
        <v>129</v>
      </c>
      <c r="B30" s="1867"/>
      <c r="C30" s="1867"/>
      <c r="D30" s="1867"/>
      <c r="E30" s="1867"/>
      <c r="F30" s="1354">
        <v>16</v>
      </c>
      <c r="G30" s="1355">
        <v>106990</v>
      </c>
      <c r="H30" s="1383"/>
      <c r="I30" s="1384">
        <v>15000</v>
      </c>
      <c r="J30" s="1357">
        <v>53264</v>
      </c>
    </row>
    <row r="31" spans="1:10" ht="16.5" customHeight="1">
      <c r="A31" s="1358" t="s">
        <v>130</v>
      </c>
      <c r="B31" s="1359"/>
      <c r="C31" s="1359"/>
      <c r="D31" s="1359"/>
      <c r="E31" s="1360"/>
      <c r="F31" s="1354">
        <v>17</v>
      </c>
      <c r="G31" s="1355"/>
      <c r="H31" s="1383"/>
      <c r="I31" s="1384"/>
      <c r="J31" s="1357"/>
    </row>
    <row r="32" spans="1:10" ht="16.5" customHeight="1">
      <c r="A32" s="1358" t="s">
        <v>774</v>
      </c>
      <c r="B32" s="1359"/>
      <c r="C32" s="1359"/>
      <c r="D32" s="1359"/>
      <c r="E32" s="1360"/>
      <c r="F32" s="1354">
        <v>18</v>
      </c>
      <c r="G32" s="1355">
        <v>3700</v>
      </c>
      <c r="H32" s="1383"/>
      <c r="I32" s="1384"/>
      <c r="J32" s="1357">
        <v>140</v>
      </c>
    </row>
    <row r="33" spans="1:10" ht="16.5" customHeight="1">
      <c r="A33" s="1358" t="s">
        <v>131</v>
      </c>
      <c r="B33" s="1359"/>
      <c r="C33" s="1359"/>
      <c r="D33" s="1359"/>
      <c r="E33" s="1360"/>
      <c r="F33" s="1354">
        <v>19</v>
      </c>
      <c r="G33" s="1355"/>
      <c r="H33" s="1383"/>
      <c r="I33" s="1384"/>
      <c r="J33" s="1357"/>
    </row>
    <row r="34" spans="1:10" ht="16.5" customHeight="1">
      <c r="A34" s="1358" t="s">
        <v>132</v>
      </c>
      <c r="B34" s="1359"/>
      <c r="C34" s="1359"/>
      <c r="D34" s="1359"/>
      <c r="E34" s="1360"/>
      <c r="F34" s="1354">
        <v>20</v>
      </c>
      <c r="G34" s="1355">
        <v>9061</v>
      </c>
      <c r="H34" s="1383"/>
      <c r="I34" s="1384">
        <v>20000</v>
      </c>
      <c r="J34" s="1357">
        <v>20000</v>
      </c>
    </row>
    <row r="35" spans="1:10" ht="16.5" customHeight="1">
      <c r="A35" s="1358" t="s">
        <v>133</v>
      </c>
      <c r="B35" s="1359"/>
      <c r="C35" s="1359"/>
      <c r="D35" s="1359"/>
      <c r="E35" s="1360"/>
      <c r="F35" s="1354">
        <v>21</v>
      </c>
      <c r="G35" s="1355"/>
      <c r="H35" s="1383"/>
      <c r="I35" s="1384"/>
      <c r="J35" s="1357"/>
    </row>
    <row r="36" spans="1:10" ht="16.5" customHeight="1">
      <c r="A36" s="1358" t="s">
        <v>134</v>
      </c>
      <c r="B36" s="1359"/>
      <c r="C36" s="1359"/>
      <c r="D36" s="1359"/>
      <c r="E36" s="1360"/>
      <c r="F36" s="1354">
        <v>22</v>
      </c>
      <c r="G36" s="1355"/>
      <c r="H36" s="1383"/>
      <c r="I36" s="1384"/>
      <c r="J36" s="1357"/>
    </row>
    <row r="37" spans="1:10" ht="16.5" customHeight="1">
      <c r="A37" s="1361" t="s">
        <v>779</v>
      </c>
      <c r="B37" s="1362"/>
      <c r="C37" s="1362"/>
      <c r="D37" s="1362"/>
      <c r="E37" s="1363"/>
      <c r="F37" s="1364">
        <v>23</v>
      </c>
      <c r="G37" s="1365">
        <v>15072</v>
      </c>
      <c r="H37" s="1385"/>
      <c r="I37" s="1386">
        <v>15000</v>
      </c>
      <c r="J37" s="1367">
        <v>15000</v>
      </c>
    </row>
    <row r="38" spans="1:10" ht="16.5" customHeight="1">
      <c r="A38" s="1387" t="s">
        <v>143</v>
      </c>
      <c r="B38" s="1388"/>
      <c r="C38" s="1388"/>
      <c r="D38" s="1388"/>
      <c r="E38" s="1389"/>
      <c r="F38" s="1390">
        <v>24</v>
      </c>
      <c r="G38" s="1372">
        <f>SUM(G25:G37)</f>
        <v>793939</v>
      </c>
      <c r="H38" s="1391"/>
      <c r="I38" s="1392">
        <f>SUM(I25:I37)</f>
        <v>876450</v>
      </c>
      <c r="J38" s="1374">
        <f>SUM(J25:J37)</f>
        <v>902744</v>
      </c>
    </row>
    <row r="39" spans="1:10" ht="16.5" customHeight="1">
      <c r="A39" s="1861" t="s">
        <v>144</v>
      </c>
      <c r="B39" s="1861"/>
      <c r="C39" s="1861"/>
      <c r="D39" s="1861"/>
      <c r="E39" s="1861"/>
      <c r="F39" s="1861"/>
      <c r="G39" s="1861"/>
      <c r="H39" s="1861"/>
      <c r="I39" s="1861"/>
      <c r="J39" s="1861"/>
    </row>
    <row r="40" spans="1:10" ht="26.25" customHeight="1">
      <c r="A40" s="1862" t="s">
        <v>145</v>
      </c>
      <c r="B40" s="1862"/>
      <c r="C40" s="1862"/>
      <c r="D40" s="1862"/>
      <c r="E40" s="1862"/>
      <c r="F40" s="1393">
        <v>25</v>
      </c>
      <c r="G40" s="1394">
        <v>19</v>
      </c>
      <c r="H40" s="1356"/>
      <c r="I40" s="1394">
        <v>12000</v>
      </c>
      <c r="J40" s="1394">
        <v>29600</v>
      </c>
    </row>
    <row r="41" spans="1:10" ht="16.5" customHeight="1">
      <c r="A41" s="1868" t="s">
        <v>942</v>
      </c>
      <c r="B41" s="1868"/>
      <c r="C41" s="1868"/>
      <c r="D41" s="1868"/>
      <c r="E41" s="1868"/>
      <c r="F41" s="1395">
        <v>26</v>
      </c>
      <c r="G41" s="1355">
        <v>20854</v>
      </c>
      <c r="H41" s="1356"/>
      <c r="I41" s="1355">
        <v>21500</v>
      </c>
      <c r="J41" s="1355"/>
    </row>
    <row r="42" spans="1:10" ht="16.5" customHeight="1">
      <c r="A42" s="1358" t="s">
        <v>146</v>
      </c>
      <c r="B42" s="1359"/>
      <c r="C42" s="1359"/>
      <c r="D42" s="1359"/>
      <c r="E42" s="1360"/>
      <c r="F42" s="1395">
        <v>27</v>
      </c>
      <c r="G42" s="1355"/>
      <c r="H42" s="1356"/>
      <c r="I42" s="1355"/>
      <c r="J42" s="1355"/>
    </row>
    <row r="43" spans="1:10" ht="16.5" customHeight="1">
      <c r="A43" s="1358" t="s">
        <v>147</v>
      </c>
      <c r="B43" s="1359"/>
      <c r="C43" s="1359"/>
      <c r="D43" s="1359"/>
      <c r="E43" s="1360"/>
      <c r="F43" s="1395">
        <v>28</v>
      </c>
      <c r="G43" s="1355"/>
      <c r="H43" s="1356"/>
      <c r="I43" s="1355"/>
      <c r="J43" s="1355"/>
    </row>
    <row r="44" spans="1:10" ht="16.5" customHeight="1">
      <c r="A44" s="1358" t="s">
        <v>148</v>
      </c>
      <c r="B44" s="1359"/>
      <c r="C44" s="1359"/>
      <c r="D44" s="1359"/>
      <c r="E44" s="1360"/>
      <c r="F44" s="1395">
        <v>29</v>
      </c>
      <c r="G44" s="1355">
        <v>272565</v>
      </c>
      <c r="H44" s="1356"/>
      <c r="I44" s="1355">
        <v>18500</v>
      </c>
      <c r="J44" s="1355">
        <v>23027</v>
      </c>
    </row>
    <row r="45" spans="1:10" ht="16.5" customHeight="1">
      <c r="A45" s="1358" t="s">
        <v>149</v>
      </c>
      <c r="B45" s="1359"/>
      <c r="C45" s="1359"/>
      <c r="D45" s="1359"/>
      <c r="E45" s="1360"/>
      <c r="F45" s="1395">
        <v>30</v>
      </c>
      <c r="G45" s="1355"/>
      <c r="H45" s="1356"/>
      <c r="I45" s="1355"/>
      <c r="J45" s="1355"/>
    </row>
    <row r="46" spans="1:10" ht="16.5" customHeight="1">
      <c r="A46" s="1358" t="s">
        <v>150</v>
      </c>
      <c r="B46" s="1359"/>
      <c r="C46" s="1359"/>
      <c r="D46" s="1359"/>
      <c r="E46" s="1360"/>
      <c r="F46" s="1395">
        <v>31</v>
      </c>
      <c r="G46" s="1355"/>
      <c r="H46" s="1356"/>
      <c r="I46" s="1355"/>
      <c r="J46" s="1355"/>
    </row>
    <row r="47" spans="1:10" ht="16.5" customHeight="1">
      <c r="A47" s="1358" t="s">
        <v>151</v>
      </c>
      <c r="B47" s="1359"/>
      <c r="C47" s="1359"/>
      <c r="D47" s="1359"/>
      <c r="E47" s="1360"/>
      <c r="F47" s="1395">
        <v>32</v>
      </c>
      <c r="G47" s="1355">
        <v>1200</v>
      </c>
      <c r="H47" s="1356"/>
      <c r="I47" s="1355"/>
      <c r="J47" s="1355">
        <v>1500</v>
      </c>
    </row>
    <row r="48" spans="1:10" ht="16.5" customHeight="1">
      <c r="A48" s="1358" t="s">
        <v>152</v>
      </c>
      <c r="B48" s="1359"/>
      <c r="C48" s="1359"/>
      <c r="D48" s="1359"/>
      <c r="E48" s="1360"/>
      <c r="F48" s="1396">
        <v>33</v>
      </c>
      <c r="G48" s="1355"/>
      <c r="H48" s="1356"/>
      <c r="I48" s="1355"/>
      <c r="J48" s="1355">
        <v>200</v>
      </c>
    </row>
    <row r="49" spans="1:10" ht="16.5" customHeight="1">
      <c r="A49" s="1358" t="s">
        <v>153</v>
      </c>
      <c r="B49" s="1359"/>
      <c r="C49" s="1359"/>
      <c r="D49" s="1359"/>
      <c r="E49" s="1360"/>
      <c r="F49" s="1395">
        <v>34</v>
      </c>
      <c r="G49" s="1355">
        <v>24531</v>
      </c>
      <c r="H49" s="1356"/>
      <c r="I49" s="1355"/>
      <c r="J49" s="1355"/>
    </row>
    <row r="50" spans="1:10" ht="16.5" customHeight="1">
      <c r="A50" s="1358" t="s">
        <v>154</v>
      </c>
      <c r="B50" s="1359"/>
      <c r="C50" s="1359"/>
      <c r="D50" s="1359"/>
      <c r="E50" s="1360"/>
      <c r="F50" s="1395">
        <v>35</v>
      </c>
      <c r="G50" s="1355"/>
      <c r="H50" s="1356"/>
      <c r="I50" s="1355"/>
      <c r="J50" s="1355"/>
    </row>
    <row r="51" spans="1:10" ht="16.5" customHeight="1">
      <c r="A51" s="1361" t="s">
        <v>155</v>
      </c>
      <c r="B51" s="1362"/>
      <c r="C51" s="1362"/>
      <c r="D51" s="1362"/>
      <c r="E51" s="1363"/>
      <c r="F51" s="1397">
        <v>36</v>
      </c>
      <c r="G51" s="1365"/>
      <c r="H51" s="1366"/>
      <c r="I51" s="1365"/>
      <c r="J51" s="1365"/>
    </row>
    <row r="52" spans="1:10" ht="16.5" customHeight="1">
      <c r="A52" s="1387" t="s">
        <v>156</v>
      </c>
      <c r="B52" s="1388"/>
      <c r="C52" s="1388"/>
      <c r="D52" s="1388"/>
      <c r="E52" s="1389"/>
      <c r="F52" s="1398">
        <v>37</v>
      </c>
      <c r="G52" s="1399">
        <f>SUM(G40:G51)</f>
        <v>319169</v>
      </c>
      <c r="H52" s="1400"/>
      <c r="I52" s="1399">
        <f>SUM(I40:I51)</f>
        <v>52000</v>
      </c>
      <c r="J52" s="1399">
        <f>SUM(J40:J51)</f>
        <v>54327</v>
      </c>
    </row>
    <row r="53" spans="1:10" ht="16.5" customHeight="1">
      <c r="A53" s="1401" t="s">
        <v>157</v>
      </c>
      <c r="B53" s="1402"/>
      <c r="C53" s="1402"/>
      <c r="D53" s="1402"/>
      <c r="E53" s="1403"/>
      <c r="F53" s="1398">
        <v>38</v>
      </c>
      <c r="G53" s="1404">
        <v>293097</v>
      </c>
      <c r="H53" s="1405"/>
      <c r="I53" s="1404">
        <v>43285</v>
      </c>
      <c r="J53" s="1404">
        <v>56650</v>
      </c>
    </row>
    <row r="54" spans="1:10" ht="16.5" customHeight="1">
      <c r="A54" s="1375" t="s">
        <v>158</v>
      </c>
      <c r="B54" s="1376"/>
      <c r="C54" s="1376"/>
      <c r="D54" s="1376"/>
      <c r="E54" s="1377"/>
      <c r="F54" s="1406">
        <v>39</v>
      </c>
      <c r="G54" s="1379">
        <v>4289</v>
      </c>
      <c r="H54" s="1380"/>
      <c r="I54" s="1407">
        <v>44000</v>
      </c>
      <c r="J54" s="1407">
        <v>34638</v>
      </c>
    </row>
    <row r="55" spans="1:10" ht="16.5" customHeight="1">
      <c r="A55" s="1358" t="s">
        <v>159</v>
      </c>
      <c r="B55" s="1359"/>
      <c r="C55" s="1359"/>
      <c r="D55" s="1359"/>
      <c r="E55" s="1360"/>
      <c r="F55" s="1408">
        <v>40</v>
      </c>
      <c r="G55" s="1355"/>
      <c r="H55" s="1383"/>
      <c r="I55" s="1409"/>
      <c r="J55" s="1409"/>
    </row>
    <row r="56" spans="1:10" ht="16.5" customHeight="1">
      <c r="A56" s="1358" t="s">
        <v>160</v>
      </c>
      <c r="B56" s="1359"/>
      <c r="C56" s="1359"/>
      <c r="D56" s="1359"/>
      <c r="E56" s="1360"/>
      <c r="F56" s="1410">
        <v>41</v>
      </c>
      <c r="G56" s="1355"/>
      <c r="H56" s="1383"/>
      <c r="I56" s="1409"/>
      <c r="J56" s="1409"/>
    </row>
    <row r="57" spans="1:10" ht="16.5" customHeight="1">
      <c r="A57" s="1358" t="s">
        <v>161</v>
      </c>
      <c r="B57" s="1359"/>
      <c r="C57" s="1359"/>
      <c r="D57" s="1359"/>
      <c r="E57" s="1360"/>
      <c r="F57" s="1410">
        <v>42</v>
      </c>
      <c r="G57" s="1355">
        <v>134</v>
      </c>
      <c r="H57" s="1383"/>
      <c r="I57" s="1409">
        <v>600</v>
      </c>
      <c r="J57" s="1409"/>
    </row>
    <row r="58" spans="1:10" ht="16.5" customHeight="1">
      <c r="A58" s="1358" t="s">
        <v>162</v>
      </c>
      <c r="B58" s="1359"/>
      <c r="C58" s="1359"/>
      <c r="D58" s="1359"/>
      <c r="E58" s="1360"/>
      <c r="F58" s="1410">
        <v>43</v>
      </c>
      <c r="G58" s="1355"/>
      <c r="H58" s="1383"/>
      <c r="I58" s="1409"/>
      <c r="J58" s="1409"/>
    </row>
    <row r="59" spans="1:10" ht="16.5" customHeight="1">
      <c r="A59" s="1358" t="s">
        <v>163</v>
      </c>
      <c r="B59" s="1359"/>
      <c r="C59" s="1359"/>
      <c r="D59" s="1359"/>
      <c r="E59" s="1360"/>
      <c r="F59" s="1410">
        <v>44</v>
      </c>
      <c r="G59" s="1355"/>
      <c r="H59" s="1383"/>
      <c r="I59" s="1409"/>
      <c r="J59" s="1409"/>
    </row>
    <row r="60" spans="1:10" ht="16.5" customHeight="1">
      <c r="A60" s="1358" t="s">
        <v>164</v>
      </c>
      <c r="B60" s="1359"/>
      <c r="C60" s="1359"/>
      <c r="D60" s="1359"/>
      <c r="E60" s="1360"/>
      <c r="F60" s="1410">
        <v>45</v>
      </c>
      <c r="G60" s="1355">
        <v>6000</v>
      </c>
      <c r="H60" s="1383"/>
      <c r="I60" s="1409"/>
      <c r="J60" s="1409"/>
    </row>
    <row r="61" spans="1:10" ht="16.5" customHeight="1">
      <c r="A61" s="1358" t="s">
        <v>165</v>
      </c>
      <c r="B61" s="1359"/>
      <c r="C61" s="1359"/>
      <c r="D61" s="1359"/>
      <c r="E61" s="1360"/>
      <c r="F61" s="1410">
        <v>46</v>
      </c>
      <c r="G61" s="1355"/>
      <c r="H61" s="1383"/>
      <c r="I61" s="1409"/>
      <c r="J61" s="1409"/>
    </row>
    <row r="62" spans="1:11" ht="16.5" customHeight="1">
      <c r="A62" s="1358" t="s">
        <v>166</v>
      </c>
      <c r="B62" s="1359"/>
      <c r="C62" s="1359"/>
      <c r="D62" s="1359"/>
      <c r="E62" s="1360"/>
      <c r="F62" s="1410">
        <v>47</v>
      </c>
      <c r="G62" s="1355"/>
      <c r="H62" s="1383"/>
      <c r="I62" s="1409"/>
      <c r="J62" s="1409"/>
      <c r="K62" s="1411"/>
    </row>
    <row r="63" spans="1:10" ht="16.5" customHeight="1">
      <c r="A63" s="1361" t="s">
        <v>779</v>
      </c>
      <c r="B63" s="1362"/>
      <c r="C63" s="1362"/>
      <c r="D63" s="1362"/>
      <c r="E63" s="1363"/>
      <c r="F63" s="1412">
        <v>48</v>
      </c>
      <c r="G63" s="1365"/>
      <c r="H63" s="1385"/>
      <c r="I63" s="1413"/>
      <c r="J63" s="1413"/>
    </row>
    <row r="64" spans="1:10" ht="16.5" customHeight="1">
      <c r="A64" s="1387" t="s">
        <v>167</v>
      </c>
      <c r="B64" s="1388"/>
      <c r="C64" s="1388"/>
      <c r="D64" s="1388"/>
      <c r="E64" s="1389"/>
      <c r="F64" s="1414">
        <v>49</v>
      </c>
      <c r="G64" s="1399">
        <f>SUM(G53:G63)</f>
        <v>303520</v>
      </c>
      <c r="H64" s="1415"/>
      <c r="I64" s="1416">
        <f>SUM(I53:I63)</f>
        <v>87885</v>
      </c>
      <c r="J64" s="1416">
        <f>SUM(J53:J63)</f>
        <v>91288</v>
      </c>
    </row>
    <row r="65" spans="1:10" ht="16.5" customHeight="1">
      <c r="A65" s="1387" t="s">
        <v>168</v>
      </c>
      <c r="B65" s="1388"/>
      <c r="C65" s="1388"/>
      <c r="D65" s="1388"/>
      <c r="E65" s="1389"/>
      <c r="F65" s="1417">
        <v>50</v>
      </c>
      <c r="G65" s="1399">
        <f>SUM(G52,G24)</f>
        <v>1097459</v>
      </c>
      <c r="H65" s="1418">
        <f>SUM(H52,H24)</f>
        <v>0</v>
      </c>
      <c r="I65" s="1419">
        <f>SUM(I52,I24)</f>
        <v>964335</v>
      </c>
      <c r="J65" s="1399">
        <f>SUM(J52,J24)</f>
        <v>994032</v>
      </c>
    </row>
    <row r="66" spans="1:10" ht="16.5" customHeight="1">
      <c r="A66" s="1420" t="s">
        <v>169</v>
      </c>
      <c r="B66" s="1421"/>
      <c r="C66" s="1421"/>
      <c r="D66" s="1421"/>
      <c r="E66" s="1422"/>
      <c r="F66" s="1423">
        <v>51</v>
      </c>
      <c r="G66" s="1399">
        <f>SUM(G64,G38)</f>
        <v>1097459</v>
      </c>
      <c r="H66" s="1424">
        <f>SUM(H64,H38)</f>
        <v>0</v>
      </c>
      <c r="I66" s="1425">
        <f>SUM(I64,I38)</f>
        <v>964335</v>
      </c>
      <c r="J66" s="1426">
        <f>SUM(J64,J38)</f>
        <v>994032</v>
      </c>
    </row>
    <row r="148" spans="1:10" ht="12.75">
      <c r="A148" s="1427"/>
      <c r="B148" s="1427"/>
      <c r="C148" s="1427"/>
      <c r="D148" s="1427"/>
      <c r="E148" s="1427"/>
      <c r="F148" s="1427"/>
      <c r="G148" s="1427"/>
      <c r="H148" s="1427"/>
      <c r="I148" s="1427"/>
      <c r="J148" s="1427"/>
    </row>
    <row r="149" spans="1:10" ht="12.75">
      <c r="A149" s="1427"/>
      <c r="B149" s="1427"/>
      <c r="C149" s="1427"/>
      <c r="D149" s="1427"/>
      <c r="E149" s="1427"/>
      <c r="F149" s="1427"/>
      <c r="G149" s="1427"/>
      <c r="H149" s="1427"/>
      <c r="I149" s="1427"/>
      <c r="J149" s="1427"/>
    </row>
    <row r="150" spans="1:10" ht="12.75">
      <c r="A150" s="1427"/>
      <c r="B150" s="1427"/>
      <c r="C150" s="1427"/>
      <c r="D150" s="1427"/>
      <c r="E150" s="1427"/>
      <c r="F150" s="1427"/>
      <c r="G150" s="1427"/>
      <c r="H150" s="1427"/>
      <c r="I150" s="1427"/>
      <c r="J150" s="1427"/>
    </row>
    <row r="151" spans="1:10" ht="12.75">
      <c r="A151" s="1427"/>
      <c r="B151" s="1427"/>
      <c r="C151" s="1427"/>
      <c r="D151" s="1427"/>
      <c r="E151" s="1427"/>
      <c r="F151" s="1427"/>
      <c r="G151" s="1427"/>
      <c r="H151" s="1427"/>
      <c r="I151" s="1427"/>
      <c r="J151" s="1427"/>
    </row>
    <row r="152" spans="1:10" ht="12.75">
      <c r="A152" s="1427"/>
      <c r="B152" s="1427"/>
      <c r="C152" s="1427"/>
      <c r="D152" s="1427"/>
      <c r="E152" s="1427"/>
      <c r="F152" s="1427"/>
      <c r="G152" s="1427"/>
      <c r="H152" s="1427"/>
      <c r="I152" s="1427"/>
      <c r="J152" s="1427"/>
    </row>
    <row r="153" spans="1:10" ht="12.75">
      <c r="A153" s="1427"/>
      <c r="B153" s="1427"/>
      <c r="C153" s="1427"/>
      <c r="D153" s="1427"/>
      <c r="E153" s="1427"/>
      <c r="F153" s="1427"/>
      <c r="G153" s="1427"/>
      <c r="H153" s="1427"/>
      <c r="I153" s="1427"/>
      <c r="J153" s="1427"/>
    </row>
    <row r="154" spans="1:10" ht="12.75">
      <c r="A154" s="1427"/>
      <c r="B154" s="1427"/>
      <c r="C154" s="1427"/>
      <c r="D154" s="1427"/>
      <c r="E154" s="1427"/>
      <c r="F154" s="1427"/>
      <c r="G154" s="1427"/>
      <c r="H154" s="1427"/>
      <c r="I154" s="1427"/>
      <c r="J154" s="1427"/>
    </row>
    <row r="155" spans="1:10" ht="12.75">
      <c r="A155" s="1427"/>
      <c r="B155" s="1427"/>
      <c r="C155" s="1427"/>
      <c r="D155" s="1427"/>
      <c r="E155" s="1427"/>
      <c r="F155" s="1427"/>
      <c r="G155" s="1427"/>
      <c r="H155" s="1427"/>
      <c r="I155" s="1427"/>
      <c r="J155" s="1427"/>
    </row>
    <row r="156" spans="1:10" ht="12.75">
      <c r="A156" s="1427"/>
      <c r="B156" s="1427"/>
      <c r="C156" s="1427"/>
      <c r="D156" s="1427"/>
      <c r="E156" s="1427"/>
      <c r="F156" s="1427"/>
      <c r="G156" s="1427"/>
      <c r="H156" s="1427"/>
      <c r="I156" s="1427"/>
      <c r="J156" s="1427"/>
    </row>
    <row r="157" spans="1:10" ht="12.75">
      <c r="A157" s="1427"/>
      <c r="B157" s="1427"/>
      <c r="C157" s="1427"/>
      <c r="D157" s="1427"/>
      <c r="E157" s="1427"/>
      <c r="F157" s="1427"/>
      <c r="G157" s="1427"/>
      <c r="H157" s="1427"/>
      <c r="I157" s="1427"/>
      <c r="J157" s="1427"/>
    </row>
    <row r="158" spans="1:10" ht="12.75">
      <c r="A158" s="1427"/>
      <c r="B158" s="1427"/>
      <c r="C158" s="1427"/>
      <c r="D158" s="1427"/>
      <c r="E158" s="1427"/>
      <c r="F158" s="1427"/>
      <c r="G158" s="1427"/>
      <c r="H158" s="1427"/>
      <c r="I158" s="1427"/>
      <c r="J158" s="1427"/>
    </row>
    <row r="159" spans="1:10" ht="12.75">
      <c r="A159" s="1427"/>
      <c r="B159" s="1427"/>
      <c r="C159" s="1427"/>
      <c r="D159" s="1427"/>
      <c r="E159" s="1427"/>
      <c r="F159" s="1427"/>
      <c r="G159" s="1427"/>
      <c r="H159" s="1427"/>
      <c r="I159" s="1427"/>
      <c r="J159" s="1427"/>
    </row>
    <row r="160" spans="1:10" ht="12.75">
      <c r="A160" s="1427"/>
      <c r="B160" s="1427"/>
      <c r="C160" s="1427"/>
      <c r="D160" s="1427"/>
      <c r="E160" s="1427"/>
      <c r="F160" s="1427"/>
      <c r="G160" s="1427"/>
      <c r="H160" s="1427"/>
      <c r="I160" s="1427"/>
      <c r="J160" s="1427"/>
    </row>
    <row r="161" spans="1:10" ht="12.75">
      <c r="A161" s="1427"/>
      <c r="B161" s="1427"/>
      <c r="C161" s="1427"/>
      <c r="D161" s="1427"/>
      <c r="E161" s="1427"/>
      <c r="F161" s="1427"/>
      <c r="G161" s="1427"/>
      <c r="H161" s="1427"/>
      <c r="I161" s="1427"/>
      <c r="J161" s="1427"/>
    </row>
    <row r="162" spans="1:10" ht="12.75">
      <c r="A162" s="1427"/>
      <c r="B162" s="1427"/>
      <c r="C162" s="1427"/>
      <c r="D162" s="1427"/>
      <c r="E162" s="1427"/>
      <c r="F162" s="1427"/>
      <c r="G162" s="1427"/>
      <c r="H162" s="1427"/>
      <c r="I162" s="1427"/>
      <c r="J162" s="1427"/>
    </row>
    <row r="163" spans="1:10" ht="12.75">
      <c r="A163" s="1427"/>
      <c r="B163" s="1427"/>
      <c r="C163" s="1427"/>
      <c r="D163" s="1427"/>
      <c r="E163" s="1427"/>
      <c r="F163" s="1427"/>
      <c r="G163" s="1427"/>
      <c r="H163" s="1427"/>
      <c r="I163" s="1427"/>
      <c r="J163" s="1427"/>
    </row>
    <row r="164" spans="1:10" ht="12.75">
      <c r="A164" s="1427"/>
      <c r="B164" s="1427"/>
      <c r="C164" s="1427"/>
      <c r="D164" s="1427"/>
      <c r="E164" s="1427"/>
      <c r="F164" s="1427"/>
      <c r="G164" s="1427"/>
      <c r="H164" s="1427"/>
      <c r="I164" s="1427"/>
      <c r="J164" s="1427"/>
    </row>
    <row r="165" spans="1:10" ht="12.75">
      <c r="A165" s="1427"/>
      <c r="B165" s="1427"/>
      <c r="C165" s="1427"/>
      <c r="D165" s="1427"/>
      <c r="E165" s="1427"/>
      <c r="F165" s="1427"/>
      <c r="G165" s="1427"/>
      <c r="H165" s="1427"/>
      <c r="I165" s="1427"/>
      <c r="J165" s="1427"/>
    </row>
    <row r="166" spans="1:10" ht="12.75">
      <c r="A166" s="1427"/>
      <c r="B166" s="1427"/>
      <c r="C166" s="1427"/>
      <c r="D166" s="1427"/>
      <c r="E166" s="1427"/>
      <c r="F166" s="1427"/>
      <c r="G166" s="1427"/>
      <c r="H166" s="1427"/>
      <c r="I166" s="1427"/>
      <c r="J166" s="1427"/>
    </row>
    <row r="167" spans="1:10" ht="12.75">
      <c r="A167" s="1427"/>
      <c r="B167" s="1427"/>
      <c r="C167" s="1427"/>
      <c r="D167" s="1427"/>
      <c r="E167" s="1427"/>
      <c r="F167" s="1427"/>
      <c r="G167" s="1427"/>
      <c r="H167" s="1427"/>
      <c r="I167" s="1427"/>
      <c r="J167" s="1427"/>
    </row>
    <row r="168" spans="1:10" ht="12.75">
      <c r="A168" s="1427"/>
      <c r="B168" s="1427"/>
      <c r="C168" s="1427"/>
      <c r="D168" s="1427"/>
      <c r="E168" s="1427"/>
      <c r="F168" s="1427"/>
      <c r="G168" s="1427"/>
      <c r="H168" s="1427"/>
      <c r="I168" s="1427"/>
      <c r="J168" s="1427"/>
    </row>
    <row r="169" spans="1:10" ht="12.75">
      <c r="A169" s="1427"/>
      <c r="B169" s="1427"/>
      <c r="C169" s="1427"/>
      <c r="D169" s="1427"/>
      <c r="E169" s="1427"/>
      <c r="F169" s="1427"/>
      <c r="G169" s="1427"/>
      <c r="H169" s="1427"/>
      <c r="I169" s="1427"/>
      <c r="J169" s="1427"/>
    </row>
    <row r="170" spans="1:10" ht="12.75">
      <c r="A170" s="1427"/>
      <c r="B170" s="1427"/>
      <c r="C170" s="1427"/>
      <c r="D170" s="1427"/>
      <c r="E170" s="1427"/>
      <c r="F170" s="1427"/>
      <c r="G170" s="1427"/>
      <c r="H170" s="1427"/>
      <c r="I170" s="1427"/>
      <c r="J170" s="1427"/>
    </row>
    <row r="171" spans="1:10" ht="12.75">
      <c r="A171" s="1427"/>
      <c r="B171" s="1427"/>
      <c r="C171" s="1427"/>
      <c r="D171" s="1427"/>
      <c r="E171" s="1427"/>
      <c r="F171" s="1427"/>
      <c r="G171" s="1427"/>
      <c r="H171" s="1427"/>
      <c r="I171" s="1427"/>
      <c r="J171" s="1427"/>
    </row>
    <row r="172" spans="1:10" ht="12.75">
      <c r="A172" s="1427"/>
      <c r="B172" s="1427"/>
      <c r="C172" s="1427"/>
      <c r="D172" s="1427"/>
      <c r="E172" s="1427"/>
      <c r="F172" s="1427"/>
      <c r="G172" s="1427"/>
      <c r="H172" s="1427"/>
      <c r="I172" s="1427"/>
      <c r="J172" s="1427"/>
    </row>
    <row r="173" spans="1:10" ht="12.75">
      <c r="A173" s="1427"/>
      <c r="B173" s="1427"/>
      <c r="C173" s="1427"/>
      <c r="D173" s="1427"/>
      <c r="E173" s="1427"/>
      <c r="F173" s="1427"/>
      <c r="G173" s="1427"/>
      <c r="H173" s="1427"/>
      <c r="I173" s="1427"/>
      <c r="J173" s="1427"/>
    </row>
    <row r="174" spans="1:10" ht="12.75">
      <c r="A174" s="1427"/>
      <c r="B174" s="1427"/>
      <c r="C174" s="1427"/>
      <c r="D174" s="1427"/>
      <c r="E174" s="1427"/>
      <c r="F174" s="1427"/>
      <c r="G174" s="1427"/>
      <c r="H174" s="1427"/>
      <c r="I174" s="1427"/>
      <c r="J174" s="1427"/>
    </row>
    <row r="175" spans="1:10" ht="12.75">
      <c r="A175" s="1427"/>
      <c r="B175" s="1427"/>
      <c r="C175" s="1427"/>
      <c r="D175" s="1427"/>
      <c r="E175" s="1427"/>
      <c r="F175" s="1427"/>
      <c r="G175" s="1427"/>
      <c r="H175" s="1427"/>
      <c r="I175" s="1427"/>
      <c r="J175" s="1427"/>
    </row>
    <row r="176" spans="1:10" ht="12.75">
      <c r="A176" s="1427"/>
      <c r="B176" s="1427"/>
      <c r="C176" s="1427"/>
      <c r="D176" s="1427"/>
      <c r="E176" s="1427"/>
      <c r="F176" s="1427"/>
      <c r="G176" s="1427"/>
      <c r="H176" s="1427"/>
      <c r="I176" s="1427"/>
      <c r="J176" s="1427"/>
    </row>
    <row r="177" spans="1:10" ht="12.75">
      <c r="A177" s="1427"/>
      <c r="B177" s="1427"/>
      <c r="C177" s="1427"/>
      <c r="D177" s="1427"/>
      <c r="E177" s="1427"/>
      <c r="F177" s="1427"/>
      <c r="G177" s="1427"/>
      <c r="H177" s="1427"/>
      <c r="I177" s="1427"/>
      <c r="J177" s="1427"/>
    </row>
    <row r="178" spans="1:10" ht="12.75">
      <c r="A178" s="1427"/>
      <c r="B178" s="1427"/>
      <c r="C178" s="1427"/>
      <c r="D178" s="1427"/>
      <c r="E178" s="1427"/>
      <c r="F178" s="1427"/>
      <c r="G178" s="1427"/>
      <c r="H178" s="1427"/>
      <c r="I178" s="1427"/>
      <c r="J178" s="1427"/>
    </row>
    <row r="179" spans="1:10" ht="12.75">
      <c r="A179" s="1427"/>
      <c r="B179" s="1427"/>
      <c r="C179" s="1427"/>
      <c r="D179" s="1427"/>
      <c r="E179" s="1427"/>
      <c r="F179" s="1427"/>
      <c r="G179" s="1427"/>
      <c r="H179" s="1427"/>
      <c r="I179" s="1427"/>
      <c r="J179" s="1427"/>
    </row>
    <row r="180" spans="1:10" ht="12.75">
      <c r="A180" s="1427"/>
      <c r="B180" s="1427"/>
      <c r="C180" s="1427"/>
      <c r="D180" s="1427"/>
      <c r="E180" s="1427"/>
      <c r="F180" s="1427"/>
      <c r="G180" s="1427"/>
      <c r="H180" s="1427"/>
      <c r="I180" s="1427"/>
      <c r="J180" s="1427"/>
    </row>
    <row r="181" spans="1:10" ht="12.75">
      <c r="A181" s="1427"/>
      <c r="B181" s="1427"/>
      <c r="C181" s="1427"/>
      <c r="D181" s="1427"/>
      <c r="E181" s="1427"/>
      <c r="F181" s="1427"/>
      <c r="G181" s="1427"/>
      <c r="H181" s="1427"/>
      <c r="I181" s="1427"/>
      <c r="J181" s="1427"/>
    </row>
    <row r="182" spans="1:10" ht="12.75">
      <c r="A182" s="1427"/>
      <c r="B182" s="1427"/>
      <c r="C182" s="1427"/>
      <c r="D182" s="1427"/>
      <c r="E182" s="1427"/>
      <c r="F182" s="1427"/>
      <c r="G182" s="1427"/>
      <c r="H182" s="1427"/>
      <c r="I182" s="1427"/>
      <c r="J182" s="1427"/>
    </row>
    <row r="183" spans="1:10" ht="12.75">
      <c r="A183" s="1427"/>
      <c r="B183" s="1427"/>
      <c r="C183" s="1427"/>
      <c r="D183" s="1427"/>
      <c r="E183" s="1427"/>
      <c r="F183" s="1427"/>
      <c r="G183" s="1427"/>
      <c r="H183" s="1427"/>
      <c r="I183" s="1427"/>
      <c r="J183" s="1427"/>
    </row>
    <row r="184" spans="1:10" ht="12.75">
      <c r="A184" s="1427"/>
      <c r="B184" s="1427"/>
      <c r="C184" s="1427"/>
      <c r="D184" s="1427"/>
      <c r="E184" s="1427"/>
      <c r="F184" s="1427"/>
      <c r="G184" s="1427"/>
      <c r="H184" s="1427"/>
      <c r="I184" s="1427"/>
      <c r="J184" s="1427"/>
    </row>
    <row r="185" spans="1:10" ht="12.75">
      <c r="A185" s="1427"/>
      <c r="B185" s="1427"/>
      <c r="C185" s="1427"/>
      <c r="D185" s="1427"/>
      <c r="E185" s="1427"/>
      <c r="F185" s="1427"/>
      <c r="G185" s="1427"/>
      <c r="H185" s="1427"/>
      <c r="I185" s="1427"/>
      <c r="J185" s="1427"/>
    </row>
    <row r="186" spans="1:10" ht="12.75">
      <c r="A186" s="1427"/>
      <c r="B186" s="1427"/>
      <c r="C186" s="1427"/>
      <c r="D186" s="1427"/>
      <c r="E186" s="1427"/>
      <c r="F186" s="1427"/>
      <c r="G186" s="1427"/>
      <c r="H186" s="1427"/>
      <c r="I186" s="1427"/>
      <c r="J186" s="1427"/>
    </row>
    <row r="187" spans="1:10" ht="12.75">
      <c r="A187" s="1427"/>
      <c r="B187" s="1427"/>
      <c r="C187" s="1427"/>
      <c r="D187" s="1427"/>
      <c r="E187" s="1427"/>
      <c r="F187" s="1427"/>
      <c r="G187" s="1427"/>
      <c r="H187" s="1427"/>
      <c r="I187" s="1427"/>
      <c r="J187" s="1427"/>
    </row>
    <row r="188" spans="1:10" ht="12.75">
      <c r="A188" s="1427"/>
      <c r="B188" s="1427"/>
      <c r="C188" s="1427"/>
      <c r="D188" s="1427"/>
      <c r="E188" s="1427"/>
      <c r="F188" s="1427"/>
      <c r="G188" s="1427"/>
      <c r="H188" s="1427"/>
      <c r="I188" s="1427"/>
      <c r="J188" s="1427"/>
    </row>
    <row r="189" spans="1:10" ht="12.75">
      <c r="A189" s="1427"/>
      <c r="B189" s="1427"/>
      <c r="C189" s="1427"/>
      <c r="D189" s="1427"/>
      <c r="E189" s="1427"/>
      <c r="F189" s="1427"/>
      <c r="G189" s="1427"/>
      <c r="H189" s="1427"/>
      <c r="I189" s="1427"/>
      <c r="J189" s="1427"/>
    </row>
    <row r="190" spans="1:10" ht="12.75">
      <c r="A190" s="1427"/>
      <c r="B190" s="1427"/>
      <c r="C190" s="1427"/>
      <c r="D190" s="1427"/>
      <c r="E190" s="1427"/>
      <c r="F190" s="1427"/>
      <c r="G190" s="1427"/>
      <c r="H190" s="1427"/>
      <c r="I190" s="1427"/>
      <c r="J190" s="1427"/>
    </row>
    <row r="191" spans="1:10" ht="12.75">
      <c r="A191" s="1427"/>
      <c r="B191" s="1427"/>
      <c r="C191" s="1427"/>
      <c r="D191" s="1427"/>
      <c r="E191" s="1427"/>
      <c r="F191" s="1427"/>
      <c r="G191" s="1427"/>
      <c r="H191" s="1427"/>
      <c r="I191" s="1427"/>
      <c r="J191" s="1427"/>
    </row>
    <row r="192" spans="1:10" ht="12.75">
      <c r="A192" s="1427"/>
      <c r="B192" s="1427"/>
      <c r="C192" s="1427"/>
      <c r="D192" s="1427"/>
      <c r="E192" s="1427"/>
      <c r="F192" s="1427"/>
      <c r="G192" s="1427"/>
      <c r="H192" s="1427"/>
      <c r="I192" s="1427"/>
      <c r="J192" s="1427"/>
    </row>
    <row r="193" spans="1:10" ht="12.75">
      <c r="A193" s="1427"/>
      <c r="B193" s="1427"/>
      <c r="C193" s="1427"/>
      <c r="D193" s="1427"/>
      <c r="E193" s="1427"/>
      <c r="F193" s="1427"/>
      <c r="G193" s="1427"/>
      <c r="H193" s="1427"/>
      <c r="I193" s="1427"/>
      <c r="J193" s="1427"/>
    </row>
    <row r="194" spans="1:10" ht="12.75">
      <c r="A194" s="1427"/>
      <c r="B194" s="1427"/>
      <c r="C194" s="1427"/>
      <c r="D194" s="1427"/>
      <c r="E194" s="1427"/>
      <c r="F194" s="1427"/>
      <c r="G194" s="1427"/>
      <c r="H194" s="1427"/>
      <c r="I194" s="1427"/>
      <c r="J194" s="1427"/>
    </row>
  </sheetData>
  <sheetProtection selectLockedCells="1" selectUnlockedCells="1"/>
  <mergeCells count="31">
    <mergeCell ref="A39:J39"/>
    <mergeCell ref="A40:E40"/>
    <mergeCell ref="A41:E41"/>
    <mergeCell ref="H27:H28"/>
    <mergeCell ref="I27:I28"/>
    <mergeCell ref="J27:J28"/>
    <mergeCell ref="A30:E30"/>
    <mergeCell ref="A19:E19"/>
    <mergeCell ref="A27:E28"/>
    <mergeCell ref="F27:F28"/>
    <mergeCell ref="G27:G28"/>
    <mergeCell ref="H15:H16"/>
    <mergeCell ref="I15:I16"/>
    <mergeCell ref="J15:J16"/>
    <mergeCell ref="A18:E18"/>
    <mergeCell ref="A14:E14"/>
    <mergeCell ref="A15:E16"/>
    <mergeCell ref="F15:F16"/>
    <mergeCell ref="G15:G16"/>
    <mergeCell ref="A10:E10"/>
    <mergeCell ref="A11:J11"/>
    <mergeCell ref="A12:E13"/>
    <mergeCell ref="F12:F13"/>
    <mergeCell ref="G12:G13"/>
    <mergeCell ref="H12:H13"/>
    <mergeCell ref="I12:I13"/>
    <mergeCell ref="J12:J13"/>
    <mergeCell ref="E2:J2"/>
    <mergeCell ref="A5:J6"/>
    <mergeCell ref="I8:J8"/>
    <mergeCell ref="A9:E9"/>
  </mergeCells>
  <printOptions/>
  <pageMargins left="1.1020833333333333" right="0.7875" top="0.6694444444444444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6" sqref="B6"/>
    </sheetView>
  </sheetViews>
  <sheetFormatPr defaultColWidth="9.140625" defaultRowHeight="12.75"/>
  <cols>
    <col min="1" max="1" width="37.00390625" style="0" customWidth="1"/>
    <col min="2" max="2" width="8.140625" style="0" customWidth="1"/>
    <col min="3" max="3" width="8.28125" style="0" customWidth="1"/>
    <col min="4" max="7" width="7.421875" style="0" customWidth="1"/>
    <col min="8" max="8" width="8.140625" style="0" customWidth="1"/>
    <col min="9" max="9" width="7.421875" style="0" customWidth="1"/>
    <col min="10" max="10" width="8.421875" style="0" customWidth="1"/>
    <col min="11" max="11" width="7.57421875" style="0" customWidth="1"/>
    <col min="12" max="12" width="8.140625" style="0" customWidth="1"/>
    <col min="13" max="13" width="7.7109375" style="0" customWidth="1"/>
  </cols>
  <sheetData>
    <row r="1" ht="12.75">
      <c r="M1" s="367" t="s">
        <v>170</v>
      </c>
    </row>
    <row r="2" spans="1:13" ht="21.75" customHeight="1">
      <c r="A2" s="1875" t="s">
        <v>171</v>
      </c>
      <c r="B2" s="1875"/>
      <c r="C2" s="1875"/>
      <c r="D2" s="1875"/>
      <c r="E2" s="1875"/>
      <c r="F2" s="1875"/>
      <c r="G2" s="1875"/>
      <c r="H2" s="1875"/>
      <c r="I2" s="1875"/>
      <c r="J2" s="1875"/>
      <c r="K2" s="1875"/>
      <c r="L2" s="1875"/>
      <c r="M2" s="1875"/>
    </row>
    <row r="3" spans="1:13" ht="21.75" customHeight="1">
      <c r="A3" s="1428"/>
      <c r="B3" s="1428"/>
      <c r="C3" s="1428"/>
      <c r="D3" s="1428"/>
      <c r="E3" s="1428"/>
      <c r="F3" s="1428"/>
      <c r="G3" s="1428"/>
      <c r="H3" s="1428"/>
      <c r="I3" s="1428"/>
      <c r="J3" s="1428"/>
      <c r="K3" s="1428"/>
      <c r="L3" s="1428"/>
      <c r="M3" s="1227" t="s">
        <v>172</v>
      </c>
    </row>
    <row r="4" spans="1:13" ht="15">
      <c r="A4" s="354" t="s">
        <v>173</v>
      </c>
      <c r="B4" s="1429">
        <v>2009</v>
      </c>
      <c r="C4" s="1430">
        <v>2010</v>
      </c>
      <c r="D4" s="1431">
        <v>2011</v>
      </c>
      <c r="E4" s="1431">
        <v>2012</v>
      </c>
      <c r="F4" s="1431">
        <v>2013</v>
      </c>
      <c r="G4" s="1431">
        <v>2014</v>
      </c>
      <c r="H4" s="1431">
        <v>2015</v>
      </c>
      <c r="I4" s="1431">
        <v>2016</v>
      </c>
      <c r="J4" s="1431">
        <v>2017</v>
      </c>
      <c r="K4" s="1431">
        <v>2018</v>
      </c>
      <c r="L4" s="1431">
        <v>2019</v>
      </c>
      <c r="M4" s="1432">
        <v>2020</v>
      </c>
    </row>
    <row r="5" spans="1:13" ht="14.25">
      <c r="A5" s="1433" t="s">
        <v>174</v>
      </c>
      <c r="B5" s="1434"/>
      <c r="C5" s="1435"/>
      <c r="D5" s="1436"/>
      <c r="E5" s="1436"/>
      <c r="F5" s="1436"/>
      <c r="G5" s="1436"/>
      <c r="H5" s="1436"/>
      <c r="I5" s="1436"/>
      <c r="J5" s="1436"/>
      <c r="K5" s="1436"/>
      <c r="L5" s="1436"/>
      <c r="M5" s="1437"/>
    </row>
    <row r="6" spans="1:13" ht="13.5">
      <c r="A6" s="1438" t="s">
        <v>175</v>
      </c>
      <c r="B6" s="1439"/>
      <c r="C6" s="1440"/>
      <c r="D6" s="1441"/>
      <c r="E6" s="1441"/>
      <c r="F6" s="1441"/>
      <c r="G6" s="1441"/>
      <c r="H6" s="1441"/>
      <c r="I6" s="1441"/>
      <c r="J6" s="1441"/>
      <c r="K6" s="1441"/>
      <c r="L6" s="1441"/>
      <c r="M6" s="1442"/>
    </row>
    <row r="7" spans="1:13" ht="13.5">
      <c r="A7" s="1438" t="s">
        <v>176</v>
      </c>
      <c r="B7" s="1439"/>
      <c r="C7" s="1440"/>
      <c r="D7" s="1441"/>
      <c r="E7" s="1441"/>
      <c r="F7" s="1441"/>
      <c r="G7" s="1441"/>
      <c r="H7" s="1441"/>
      <c r="I7" s="1441"/>
      <c r="J7" s="1441"/>
      <c r="K7" s="1441"/>
      <c r="L7" s="1441"/>
      <c r="M7" s="1442"/>
    </row>
    <row r="8" spans="1:13" ht="13.5">
      <c r="A8" s="381"/>
      <c r="B8" s="1439"/>
      <c r="C8" s="1440"/>
      <c r="D8" s="1441"/>
      <c r="E8" s="1441"/>
      <c r="F8" s="1441"/>
      <c r="G8" s="1441"/>
      <c r="H8" s="1441"/>
      <c r="I8" s="1441"/>
      <c r="J8" s="1441"/>
      <c r="K8" s="1441"/>
      <c r="L8" s="1441"/>
      <c r="M8" s="1442"/>
    </row>
    <row r="9" spans="1:13" ht="13.5">
      <c r="A9" s="381"/>
      <c r="B9" s="1439"/>
      <c r="C9" s="1440"/>
      <c r="D9" s="1441"/>
      <c r="E9" s="1441"/>
      <c r="F9" s="1441"/>
      <c r="G9" s="1441"/>
      <c r="H9" s="1441"/>
      <c r="I9" s="1441"/>
      <c r="J9" s="1441"/>
      <c r="K9" s="1441"/>
      <c r="L9" s="1441"/>
      <c r="M9" s="1442"/>
    </row>
    <row r="10" spans="1:13" ht="14.25">
      <c r="A10" s="1443" t="s">
        <v>177</v>
      </c>
      <c r="B10" s="1444"/>
      <c r="C10" s="1440"/>
      <c r="D10" s="1441"/>
      <c r="E10" s="1441"/>
      <c r="F10" s="1441"/>
      <c r="G10" s="1441"/>
      <c r="H10" s="1441"/>
      <c r="I10" s="1441"/>
      <c r="J10" s="1441"/>
      <c r="K10" s="1441"/>
      <c r="L10" s="1441"/>
      <c r="M10" s="1442"/>
    </row>
    <row r="11" spans="1:13" ht="13.5">
      <c r="A11" s="1438" t="s">
        <v>178</v>
      </c>
      <c r="B11" s="1439"/>
      <c r="C11" s="1440"/>
      <c r="D11" s="1441"/>
      <c r="E11" s="1441"/>
      <c r="F11" s="1441"/>
      <c r="G11" s="1441"/>
      <c r="H11" s="1441"/>
      <c r="I11" s="1441"/>
      <c r="J11" s="1441"/>
      <c r="K11" s="1441"/>
      <c r="L11" s="1441"/>
      <c r="M11" s="1442"/>
    </row>
    <row r="12" spans="1:13" ht="13.5">
      <c r="A12" s="1438" t="s">
        <v>179</v>
      </c>
      <c r="B12" s="1439"/>
      <c r="C12" s="1440"/>
      <c r="D12" s="1441"/>
      <c r="E12" s="1441"/>
      <c r="F12" s="1441"/>
      <c r="G12" s="1441"/>
      <c r="H12" s="1441"/>
      <c r="I12" s="1441"/>
      <c r="J12" s="1441"/>
      <c r="K12" s="1441"/>
      <c r="L12" s="1441"/>
      <c r="M12" s="1442"/>
    </row>
    <row r="13" spans="1:13" ht="13.5">
      <c r="A13" s="1438" t="s">
        <v>180</v>
      </c>
      <c r="B13" s="1439"/>
      <c r="C13" s="1440"/>
      <c r="D13" s="1441"/>
      <c r="E13" s="1441"/>
      <c r="F13" s="1441"/>
      <c r="G13" s="1441"/>
      <c r="H13" s="1441"/>
      <c r="I13" s="1441"/>
      <c r="J13" s="1441"/>
      <c r="K13" s="1441"/>
      <c r="L13" s="1441"/>
      <c r="M13" s="1442"/>
    </row>
    <row r="14" spans="1:13" ht="13.5">
      <c r="A14" s="1438" t="s">
        <v>181</v>
      </c>
      <c r="B14" s="1439"/>
      <c r="C14" s="1440"/>
      <c r="D14" s="1441"/>
      <c r="E14" s="1441"/>
      <c r="F14" s="1441"/>
      <c r="G14" s="1441"/>
      <c r="H14" s="1441"/>
      <c r="I14" s="1441"/>
      <c r="J14" s="1441"/>
      <c r="K14" s="1441"/>
      <c r="L14" s="1441"/>
      <c r="M14" s="1442"/>
    </row>
    <row r="15" spans="1:13" ht="13.5">
      <c r="A15" s="1438" t="s">
        <v>182</v>
      </c>
      <c r="B15" s="1439"/>
      <c r="C15" s="1440"/>
      <c r="D15" s="1441"/>
      <c r="E15" s="1441"/>
      <c r="F15" s="1441"/>
      <c r="G15" s="1441"/>
      <c r="H15" s="1441"/>
      <c r="I15" s="1441"/>
      <c r="J15" s="1441"/>
      <c r="K15" s="1441"/>
      <c r="L15" s="1441"/>
      <c r="M15" s="1442"/>
    </row>
    <row r="16" spans="1:13" ht="13.5">
      <c r="A16" s="1438" t="s">
        <v>183</v>
      </c>
      <c r="B16" s="1439"/>
      <c r="C16" s="1440"/>
      <c r="D16" s="1441"/>
      <c r="E16" s="1441"/>
      <c r="F16" s="1441"/>
      <c r="G16" s="1441"/>
      <c r="H16" s="1441"/>
      <c r="I16" s="1441"/>
      <c r="J16" s="1441"/>
      <c r="K16" s="1441"/>
      <c r="L16" s="1441"/>
      <c r="M16" s="1442"/>
    </row>
    <row r="17" spans="1:13" ht="25.5">
      <c r="A17" s="1445" t="s">
        <v>184</v>
      </c>
      <c r="B17" s="1446"/>
      <c r="C17" s="1447"/>
      <c r="D17" s="1447"/>
      <c r="E17" s="1448"/>
      <c r="F17" s="1441"/>
      <c r="G17" s="1441"/>
      <c r="H17" s="1441"/>
      <c r="I17" s="1441"/>
      <c r="J17" s="1441"/>
      <c r="K17" s="1441"/>
      <c r="L17" s="1441"/>
      <c r="M17" s="1442"/>
    </row>
    <row r="18" spans="1:13" ht="25.5">
      <c r="A18" s="1449" t="s">
        <v>185</v>
      </c>
      <c r="B18" s="1450"/>
      <c r="C18" s="1447"/>
      <c r="D18" s="1447"/>
      <c r="E18" s="1451"/>
      <c r="F18" s="1441"/>
      <c r="G18" s="1441"/>
      <c r="H18" s="1441"/>
      <c r="I18" s="1441"/>
      <c r="J18" s="1441"/>
      <c r="K18" s="1441"/>
      <c r="L18" s="1441"/>
      <c r="M18" s="1442"/>
    </row>
    <row r="19" spans="1:13" ht="13.5">
      <c r="A19" s="1438"/>
      <c r="B19" s="1439"/>
      <c r="C19" s="1440"/>
      <c r="D19" s="1441"/>
      <c r="E19" s="1441"/>
      <c r="F19" s="1441"/>
      <c r="G19" s="1441"/>
      <c r="H19" s="1441"/>
      <c r="I19" s="1441"/>
      <c r="J19" s="1441"/>
      <c r="K19" s="1441"/>
      <c r="L19" s="1441"/>
      <c r="M19" s="1442"/>
    </row>
    <row r="20" spans="1:13" ht="13.5">
      <c r="A20" s="1438"/>
      <c r="B20" s="1439"/>
      <c r="C20" s="1440"/>
      <c r="D20" s="1441"/>
      <c r="E20" s="1441"/>
      <c r="F20" s="1441"/>
      <c r="G20" s="1441"/>
      <c r="H20" s="1441"/>
      <c r="I20" s="1441"/>
      <c r="J20" s="1441"/>
      <c r="K20" s="1441"/>
      <c r="L20" s="1441"/>
      <c r="M20" s="1442"/>
    </row>
    <row r="21" spans="1:13" ht="13.5">
      <c r="A21" s="381"/>
      <c r="B21" s="1439"/>
      <c r="C21" s="1440"/>
      <c r="D21" s="1441"/>
      <c r="E21" s="1441"/>
      <c r="F21" s="1441"/>
      <c r="G21" s="1441"/>
      <c r="H21" s="1441"/>
      <c r="I21" s="1441"/>
      <c r="J21" s="1441"/>
      <c r="K21" s="1441"/>
      <c r="L21" s="1441"/>
      <c r="M21" s="1442"/>
    </row>
    <row r="22" spans="1:13" ht="14.25">
      <c r="A22" s="1443" t="s">
        <v>186</v>
      </c>
      <c r="B22" s="1444"/>
      <c r="C22" s="1440"/>
      <c r="D22" s="1441"/>
      <c r="E22" s="1441"/>
      <c r="F22" s="1441"/>
      <c r="G22" s="1441"/>
      <c r="H22" s="1441"/>
      <c r="I22" s="1441"/>
      <c r="J22" s="1441"/>
      <c r="K22" s="1441"/>
      <c r="L22" s="1441"/>
      <c r="M22" s="1442"/>
    </row>
    <row r="23" spans="1:13" ht="13.5">
      <c r="A23" s="381"/>
      <c r="B23" s="1439"/>
      <c r="C23" s="1440"/>
      <c r="D23" s="1441"/>
      <c r="E23" s="1441"/>
      <c r="F23" s="1441"/>
      <c r="G23" s="1441"/>
      <c r="H23" s="1441"/>
      <c r="I23" s="1441"/>
      <c r="J23" s="1441"/>
      <c r="K23" s="1441"/>
      <c r="L23" s="1441"/>
      <c r="M23" s="1442"/>
    </row>
    <row r="24" spans="1:13" ht="13.5">
      <c r="A24" s="381"/>
      <c r="B24" s="1439"/>
      <c r="C24" s="1440"/>
      <c r="D24" s="1441"/>
      <c r="E24" s="1441"/>
      <c r="F24" s="1441"/>
      <c r="G24" s="1441"/>
      <c r="H24" s="1441"/>
      <c r="I24" s="1441"/>
      <c r="J24" s="1441"/>
      <c r="K24" s="1441"/>
      <c r="L24" s="1441"/>
      <c r="M24" s="1442"/>
    </row>
    <row r="25" spans="1:13" ht="13.5">
      <c r="A25" s="381"/>
      <c r="B25" s="1439"/>
      <c r="C25" s="1440"/>
      <c r="D25" s="1441"/>
      <c r="E25" s="1441"/>
      <c r="F25" s="1441"/>
      <c r="G25" s="1441"/>
      <c r="H25" s="1441"/>
      <c r="I25" s="1441"/>
      <c r="J25" s="1441"/>
      <c r="K25" s="1441"/>
      <c r="L25" s="1441"/>
      <c r="M25" s="1442"/>
    </row>
    <row r="26" spans="1:13" ht="13.5">
      <c r="A26" s="381"/>
      <c r="B26" s="1439"/>
      <c r="C26" s="1440"/>
      <c r="D26" s="1441"/>
      <c r="E26" s="1441"/>
      <c r="F26" s="1441"/>
      <c r="G26" s="1441"/>
      <c r="H26" s="1441"/>
      <c r="I26" s="1441"/>
      <c r="J26" s="1441"/>
      <c r="K26" s="1441"/>
      <c r="L26" s="1441"/>
      <c r="M26" s="1442"/>
    </row>
    <row r="27" spans="1:13" ht="14.25">
      <c r="A27" s="1443"/>
      <c r="B27" s="1444"/>
      <c r="C27" s="1440"/>
      <c r="D27" s="1441"/>
      <c r="E27" s="1441"/>
      <c r="F27" s="1441"/>
      <c r="G27" s="1441"/>
      <c r="H27" s="1441"/>
      <c r="I27" s="1441"/>
      <c r="J27" s="1441"/>
      <c r="K27" s="1441"/>
      <c r="L27" s="1441"/>
      <c r="M27" s="1442"/>
    </row>
    <row r="28" spans="1:13" ht="13.5">
      <c r="A28" s="1452"/>
      <c r="B28" s="1453"/>
      <c r="C28" s="1454"/>
      <c r="D28" s="1455"/>
      <c r="E28" s="1455"/>
      <c r="F28" s="1455"/>
      <c r="G28" s="1455"/>
      <c r="H28" s="1455"/>
      <c r="I28" s="1455"/>
      <c r="J28" s="1455"/>
      <c r="K28" s="1455"/>
      <c r="L28" s="1455"/>
      <c r="M28" s="1456"/>
    </row>
    <row r="29" spans="1:13" ht="15">
      <c r="A29" s="372" t="s">
        <v>1003</v>
      </c>
      <c r="B29" s="1457">
        <f>SUM(B6:B28)</f>
        <v>0</v>
      </c>
      <c r="C29" s="1457">
        <f aca="true" t="shared" si="0" ref="C29:M29">SUM(C6:C28)</f>
        <v>0</v>
      </c>
      <c r="D29" s="1457">
        <f t="shared" si="0"/>
        <v>0</v>
      </c>
      <c r="E29" s="1457">
        <f t="shared" si="0"/>
        <v>0</v>
      </c>
      <c r="F29" s="1457">
        <f t="shared" si="0"/>
        <v>0</v>
      </c>
      <c r="G29" s="1457">
        <f t="shared" si="0"/>
        <v>0</v>
      </c>
      <c r="H29" s="1457">
        <f t="shared" si="0"/>
        <v>0</v>
      </c>
      <c r="I29" s="1457">
        <f t="shared" si="0"/>
        <v>0</v>
      </c>
      <c r="J29" s="1457">
        <f t="shared" si="0"/>
        <v>0</v>
      </c>
      <c r="K29" s="1457">
        <f t="shared" si="0"/>
        <v>0</v>
      </c>
      <c r="L29" s="1457">
        <f t="shared" si="0"/>
        <v>0</v>
      </c>
      <c r="M29" s="1457">
        <f t="shared" si="0"/>
        <v>0</v>
      </c>
    </row>
  </sheetData>
  <sheetProtection selectLockedCells="1" selectUnlockedCells="1"/>
  <mergeCells count="1">
    <mergeCell ref="A2:M2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97"/>
  <sheetViews>
    <sheetView workbookViewId="0" topLeftCell="A22">
      <selection activeCell="D28" sqref="D28"/>
    </sheetView>
  </sheetViews>
  <sheetFormatPr defaultColWidth="9.140625" defaultRowHeight="12.75"/>
  <cols>
    <col min="1" max="1" width="71.28125" style="1458" customWidth="1"/>
    <col min="2" max="2" width="17.28125" style="1458" customWidth="1"/>
    <col min="3" max="3" width="10.57421875" style="1458" customWidth="1"/>
    <col min="4" max="4" width="14.00390625" style="1458" customWidth="1"/>
    <col min="5" max="5" width="15.140625" style="1458" customWidth="1"/>
    <col min="6" max="16384" width="9.140625" style="1458" customWidth="1"/>
  </cols>
  <sheetData>
    <row r="1" spans="1:4" ht="12.75">
      <c r="A1" s="1459" t="s">
        <v>187</v>
      </c>
      <c r="D1" s="1460" t="s">
        <v>188</v>
      </c>
    </row>
    <row r="3" ht="12.75">
      <c r="B3" s="1458" t="s">
        <v>189</v>
      </c>
    </row>
    <row r="4" spans="1:5" ht="26.25" customHeight="1">
      <c r="A4" s="1461" t="s">
        <v>190</v>
      </c>
      <c r="B4" s="1462" t="s">
        <v>191</v>
      </c>
      <c r="C4" s="1461" t="s">
        <v>192</v>
      </c>
      <c r="D4" s="1463" t="s">
        <v>193</v>
      </c>
      <c r="E4" s="1461" t="s">
        <v>194</v>
      </c>
    </row>
    <row r="5" spans="1:5" ht="12.75">
      <c r="A5" s="1464" t="s">
        <v>195</v>
      </c>
      <c r="C5" s="1465"/>
      <c r="D5" s="1466"/>
      <c r="E5" s="1467">
        <v>159423307</v>
      </c>
    </row>
    <row r="6" spans="1:5" ht="12.75">
      <c r="A6" s="1464" t="s">
        <v>196</v>
      </c>
      <c r="C6" s="1465"/>
      <c r="D6" s="1466"/>
      <c r="E6" s="1468">
        <v>17697456</v>
      </c>
    </row>
    <row r="7" spans="1:5" ht="12.75">
      <c r="A7" s="1465" t="s">
        <v>197</v>
      </c>
      <c r="B7" s="1469" t="s">
        <v>198</v>
      </c>
      <c r="C7" s="1465">
        <v>4344</v>
      </c>
      <c r="D7" s="1466">
        <v>4074</v>
      </c>
      <c r="E7" s="1470">
        <v>17697456</v>
      </c>
    </row>
    <row r="8" spans="1:5" ht="12.75">
      <c r="A8" s="1464" t="s">
        <v>199</v>
      </c>
      <c r="B8" s="1469"/>
      <c r="C8" s="1465"/>
      <c r="D8" s="1466"/>
      <c r="E8" s="1468">
        <v>18716063</v>
      </c>
    </row>
    <row r="9" spans="1:5" ht="12.75">
      <c r="A9" s="1465" t="s">
        <v>200</v>
      </c>
      <c r="B9" s="1469"/>
      <c r="C9" s="1465"/>
      <c r="D9" s="1466"/>
      <c r="E9" s="1470"/>
    </row>
    <row r="10" spans="1:5" ht="12.75">
      <c r="A10" s="1465" t="s">
        <v>201</v>
      </c>
      <c r="B10" s="1469" t="s">
        <v>202</v>
      </c>
      <c r="C10" s="1465">
        <v>1</v>
      </c>
      <c r="D10" s="1466">
        <v>3000000</v>
      </c>
      <c r="E10" s="1470">
        <v>3000000</v>
      </c>
    </row>
    <row r="11" spans="1:5" ht="12.75">
      <c r="A11" s="1465" t="s">
        <v>203</v>
      </c>
      <c r="B11" s="1469" t="s">
        <v>204</v>
      </c>
      <c r="C11" s="1465">
        <v>11041</v>
      </c>
      <c r="D11" s="1466">
        <v>276</v>
      </c>
      <c r="E11" s="1470">
        <v>3047316</v>
      </c>
    </row>
    <row r="12" spans="1:5" ht="12.75">
      <c r="A12" s="1465" t="s">
        <v>205</v>
      </c>
      <c r="B12" s="1469" t="s">
        <v>198</v>
      </c>
      <c r="C12" s="1465">
        <v>348</v>
      </c>
      <c r="D12" s="1466">
        <v>28600</v>
      </c>
      <c r="E12" s="1470">
        <v>9952800</v>
      </c>
    </row>
    <row r="13" spans="1:5" ht="12.75">
      <c r="A13" s="1465" t="s">
        <v>206</v>
      </c>
      <c r="B13" s="1469"/>
      <c r="C13" s="1465"/>
      <c r="D13" s="1466"/>
      <c r="E13" s="1470"/>
    </row>
    <row r="14" spans="1:5" ht="12.75">
      <c r="A14" s="1465" t="s">
        <v>207</v>
      </c>
      <c r="B14" s="1469" t="s">
        <v>198</v>
      </c>
      <c r="C14" s="1465">
        <v>17169</v>
      </c>
      <c r="D14" s="1466">
        <v>56</v>
      </c>
      <c r="E14" s="1470">
        <v>961464</v>
      </c>
    </row>
    <row r="15" spans="1:5" ht="12.75">
      <c r="A15" s="1465" t="s">
        <v>208</v>
      </c>
      <c r="B15" s="1469" t="s">
        <v>209</v>
      </c>
      <c r="C15" s="1465">
        <v>227</v>
      </c>
      <c r="D15" s="1466">
        <v>7729</v>
      </c>
      <c r="E15" s="1470">
        <v>1754483</v>
      </c>
    </row>
    <row r="16" spans="1:5" ht="12.75">
      <c r="A16" s="1464" t="s">
        <v>210</v>
      </c>
      <c r="B16" s="1469"/>
      <c r="C16" s="1465"/>
      <c r="D16" s="1466"/>
      <c r="E16" s="1468">
        <v>5346360</v>
      </c>
    </row>
    <row r="17" spans="1:5" ht="12.75">
      <c r="A17" s="1465" t="s">
        <v>211</v>
      </c>
      <c r="B17" s="1469" t="s">
        <v>212</v>
      </c>
      <c r="C17" s="1465">
        <v>12</v>
      </c>
      <c r="D17" s="1466">
        <v>253530</v>
      </c>
      <c r="E17" s="1470">
        <v>3042360</v>
      </c>
    </row>
    <row r="18" spans="1:5" ht="12.75">
      <c r="A18" s="1471" t="s">
        <v>213</v>
      </c>
      <c r="B18" s="1469"/>
      <c r="C18" s="1465"/>
      <c r="D18" s="1466"/>
      <c r="E18" s="1470"/>
    </row>
    <row r="19" spans="1:5" ht="12.75" customHeight="1">
      <c r="A19" s="1465" t="s">
        <v>214</v>
      </c>
      <c r="B19" s="1469" t="s">
        <v>215</v>
      </c>
      <c r="C19" s="1465">
        <v>24</v>
      </c>
      <c r="D19" s="1466">
        <v>96000</v>
      </c>
      <c r="E19" s="1470">
        <v>2304000</v>
      </c>
    </row>
    <row r="20" spans="1:5" ht="12.75">
      <c r="A20" s="1465" t="s">
        <v>216</v>
      </c>
      <c r="B20" s="1469" t="s">
        <v>217</v>
      </c>
      <c r="C20" s="1465"/>
      <c r="D20" s="1466"/>
      <c r="E20" s="1470"/>
    </row>
    <row r="21" spans="1:5" ht="12.75">
      <c r="A21" s="1464" t="s">
        <v>218</v>
      </c>
      <c r="B21" s="1469" t="s">
        <v>198</v>
      </c>
      <c r="C21" s="1465">
        <v>3</v>
      </c>
      <c r="D21" s="1466">
        <v>2612</v>
      </c>
      <c r="E21" s="1468">
        <v>7836</v>
      </c>
    </row>
    <row r="22" spans="1:5" ht="12.75">
      <c r="A22" s="1464" t="s">
        <v>219</v>
      </c>
      <c r="B22" s="1472" t="s">
        <v>220</v>
      </c>
      <c r="C22" s="1465">
        <v>200000</v>
      </c>
      <c r="D22" s="1473">
        <v>1.5</v>
      </c>
      <c r="E22" s="1468">
        <v>300000</v>
      </c>
    </row>
    <row r="23" spans="1:5" ht="12.75">
      <c r="A23" s="1474" t="s">
        <v>221</v>
      </c>
      <c r="B23" s="1475" t="s">
        <v>198</v>
      </c>
      <c r="C23" s="1476">
        <v>4344</v>
      </c>
      <c r="D23" s="1477"/>
      <c r="E23" s="1478">
        <v>30672726</v>
      </c>
    </row>
    <row r="24" spans="1:5" ht="12.75">
      <c r="A24" s="1479"/>
      <c r="B24" s="1472"/>
      <c r="C24" s="1480"/>
      <c r="D24" s="1481"/>
      <c r="E24" s="1482"/>
    </row>
    <row r="25" spans="1:5" ht="12.75">
      <c r="A25" s="1479"/>
      <c r="B25" s="1472"/>
      <c r="C25" s="1480"/>
      <c r="D25" s="1481"/>
      <c r="E25" s="1482"/>
    </row>
    <row r="26" spans="1:5" ht="12.75">
      <c r="A26" s="1479"/>
      <c r="B26" s="1472"/>
      <c r="C26" s="1480"/>
      <c r="D26" s="1481"/>
      <c r="E26" s="1482"/>
    </row>
    <row r="27" spans="1:5" ht="12.75">
      <c r="A27" s="1479"/>
      <c r="B27" s="1472"/>
      <c r="C27" s="1480"/>
      <c r="D27" s="1481"/>
      <c r="E27" s="1482"/>
    </row>
    <row r="28" spans="1:5" ht="12.75">
      <c r="A28" s="1479"/>
      <c r="B28" s="1472"/>
      <c r="C28" s="1480"/>
      <c r="D28" s="1481"/>
      <c r="E28" s="1482"/>
    </row>
    <row r="29" spans="1:5" ht="12.75">
      <c r="A29" s="1479"/>
      <c r="B29" s="1472"/>
      <c r="C29" s="1480"/>
      <c r="D29" s="1481"/>
      <c r="E29" s="1482"/>
    </row>
    <row r="30" spans="1:5" ht="12.75">
      <c r="A30" s="1479"/>
      <c r="B30" s="1472"/>
      <c r="C30" s="1480"/>
      <c r="D30" s="1481"/>
      <c r="E30" s="1482"/>
    </row>
    <row r="31" spans="1:5" ht="12.75">
      <c r="A31" s="1479"/>
      <c r="B31" s="1472"/>
      <c r="C31" s="1480"/>
      <c r="D31" s="1481"/>
      <c r="E31" s="1482"/>
    </row>
    <row r="32" spans="1:5" ht="12.75">
      <c r="A32" s="1479"/>
      <c r="B32" s="1472"/>
      <c r="C32" s="1480"/>
      <c r="D32" s="1481"/>
      <c r="E32" s="1482"/>
    </row>
    <row r="33" spans="1:5" ht="12.75">
      <c r="A33" s="1479"/>
      <c r="B33" s="1472"/>
      <c r="C33" s="1480"/>
      <c r="D33" s="1481"/>
      <c r="E33" s="1482"/>
    </row>
    <row r="36" spans="1:2" ht="12.75">
      <c r="A36" s="1483" t="s">
        <v>190</v>
      </c>
      <c r="B36" s="1484" t="s">
        <v>194</v>
      </c>
    </row>
    <row r="37" spans="1:2" ht="12.75">
      <c r="A37" s="1485" t="s">
        <v>222</v>
      </c>
      <c r="B37" s="1486"/>
    </row>
    <row r="38" spans="1:2" ht="12.75">
      <c r="A38" s="1485" t="s">
        <v>223</v>
      </c>
      <c r="B38" s="1487">
        <v>18533017</v>
      </c>
    </row>
    <row r="39" spans="1:5" ht="12.75">
      <c r="A39" s="1485" t="s">
        <v>224</v>
      </c>
      <c r="B39" s="1486"/>
      <c r="D39" s="1466"/>
      <c r="E39" s="1466"/>
    </row>
    <row r="40" spans="1:2" ht="12.75">
      <c r="A40" s="1485" t="s">
        <v>225</v>
      </c>
      <c r="B40" s="1486">
        <v>306600</v>
      </c>
    </row>
    <row r="41" spans="1:5" ht="12.75">
      <c r="A41" s="1485" t="s">
        <v>226</v>
      </c>
      <c r="B41" s="1486">
        <v>481000</v>
      </c>
      <c r="D41" s="1466"/>
      <c r="E41" s="1466"/>
    </row>
    <row r="42" spans="1:5" ht="12.75">
      <c r="A42" s="1488" t="s">
        <v>227</v>
      </c>
      <c r="B42" s="1489">
        <v>416000</v>
      </c>
      <c r="E42" s="1466"/>
    </row>
    <row r="43" spans="1:5" ht="12.75">
      <c r="A43" s="1488" t="s">
        <v>228</v>
      </c>
      <c r="B43" s="1489">
        <v>65000</v>
      </c>
      <c r="E43" s="1466"/>
    </row>
    <row r="44" spans="1:5" ht="12.75">
      <c r="A44" s="1485" t="s">
        <v>229</v>
      </c>
      <c r="B44" s="1486"/>
      <c r="E44" s="1466"/>
    </row>
    <row r="45" spans="1:5" ht="12.75">
      <c r="A45" s="1490" t="s">
        <v>230</v>
      </c>
      <c r="B45" s="1486">
        <v>14892000</v>
      </c>
      <c r="E45" s="1466"/>
    </row>
    <row r="46" spans="1:5" ht="12.75">
      <c r="A46" s="1491" t="s">
        <v>231</v>
      </c>
      <c r="B46" s="1489"/>
      <c r="E46" s="1466"/>
    </row>
    <row r="47" spans="1:5" ht="12.75">
      <c r="A47" s="1491" t="s">
        <v>232</v>
      </c>
      <c r="B47" s="1489">
        <v>3740000</v>
      </c>
      <c r="E47" s="1466"/>
    </row>
    <row r="48" spans="1:5" ht="12.75">
      <c r="A48" s="1491" t="s">
        <v>233</v>
      </c>
      <c r="B48" s="1489"/>
      <c r="E48" s="1466"/>
    </row>
    <row r="49" spans="1:5" ht="12.75">
      <c r="A49" s="1492" t="s">
        <v>234</v>
      </c>
      <c r="B49" s="1489"/>
      <c r="E49" s="1466"/>
    </row>
    <row r="50" spans="1:5" ht="12.75">
      <c r="A50" s="1492" t="s">
        <v>235</v>
      </c>
      <c r="B50" s="1489"/>
      <c r="E50" s="1466"/>
    </row>
    <row r="51" spans="1:5" ht="12.75">
      <c r="A51" s="1492" t="s">
        <v>236</v>
      </c>
      <c r="B51" s="1489">
        <v>11152000</v>
      </c>
      <c r="E51" s="1466"/>
    </row>
    <row r="52" spans="1:5" ht="12.75">
      <c r="A52" s="1491" t="s">
        <v>233</v>
      </c>
      <c r="B52" s="1489"/>
      <c r="E52" s="1466"/>
    </row>
    <row r="53" spans="1:5" ht="12.75">
      <c r="A53" s="1492" t="s">
        <v>234</v>
      </c>
      <c r="B53" s="1489"/>
      <c r="E53" s="1466"/>
    </row>
    <row r="54" spans="1:5" ht="12.75">
      <c r="A54" s="1492" t="s">
        <v>235</v>
      </c>
      <c r="B54" s="1489"/>
      <c r="E54" s="1466"/>
    </row>
    <row r="55" spans="1:5" ht="12.75">
      <c r="A55" s="1485" t="s">
        <v>237</v>
      </c>
      <c r="B55" s="1486">
        <v>2280000</v>
      </c>
      <c r="E55" s="1466"/>
    </row>
    <row r="56" spans="1:5" ht="12.75">
      <c r="A56" s="1493" t="s">
        <v>238</v>
      </c>
      <c r="B56" s="1494">
        <v>573417</v>
      </c>
      <c r="E56" s="1466"/>
    </row>
    <row r="57" spans="1:5" ht="12.75">
      <c r="A57"/>
      <c r="B57"/>
      <c r="E57" s="1466"/>
    </row>
    <row r="58" spans="1:5" ht="12.75">
      <c r="A58"/>
      <c r="B58"/>
      <c r="E58" s="1466"/>
    </row>
    <row r="59" spans="1:5" ht="12.75">
      <c r="A59" s="1484" t="s">
        <v>190</v>
      </c>
      <c r="B59" s="1484" t="s">
        <v>194</v>
      </c>
      <c r="E59" s="1466"/>
    </row>
    <row r="60" spans="1:5" ht="12.75">
      <c r="A60" s="1485" t="s">
        <v>239</v>
      </c>
      <c r="B60" s="1486"/>
      <c r="E60" s="1466"/>
    </row>
    <row r="61" spans="1:5" ht="12.75">
      <c r="A61" s="1485" t="s">
        <v>240</v>
      </c>
      <c r="B61" s="1487">
        <v>104939424</v>
      </c>
      <c r="E61" s="1466"/>
    </row>
    <row r="62" spans="1:5" ht="12.75">
      <c r="A62" s="1495" t="s">
        <v>241</v>
      </c>
      <c r="B62" s="1491"/>
      <c r="E62" s="1466"/>
    </row>
    <row r="63" spans="1:5" ht="12.75">
      <c r="A63" s="1495" t="s">
        <v>242</v>
      </c>
      <c r="B63" s="1496">
        <v>29756160</v>
      </c>
      <c r="E63" s="1466"/>
    </row>
    <row r="64" spans="1:5" ht="12.75">
      <c r="A64" s="1497" t="s">
        <v>243</v>
      </c>
      <c r="B64" s="1498">
        <v>75183264</v>
      </c>
      <c r="E64" s="1466"/>
    </row>
    <row r="65" spans="1:5" ht="12.75">
      <c r="A65"/>
      <c r="B65"/>
      <c r="E65" s="1466"/>
    </row>
    <row r="66" spans="1:5" ht="12.75">
      <c r="A66" s="1499"/>
      <c r="B66" s="1500"/>
      <c r="E66" s="1466"/>
    </row>
    <row r="67" spans="1:5" ht="12.75">
      <c r="A67"/>
      <c r="B67"/>
      <c r="E67" s="1466"/>
    </row>
    <row r="68" spans="1:5" ht="12.75">
      <c r="A68"/>
      <c r="B68"/>
      <c r="E68" s="1466"/>
    </row>
    <row r="69" spans="1:5" ht="12.75">
      <c r="A69" s="1501" t="s">
        <v>244</v>
      </c>
      <c r="B69" s="1502">
        <v>282895748</v>
      </c>
      <c r="E69" s="1466"/>
    </row>
    <row r="70" ht="12.75">
      <c r="E70" s="1466"/>
    </row>
    <row r="71" ht="12.75">
      <c r="E71" s="1466"/>
    </row>
    <row r="72" ht="12.75">
      <c r="E72" s="1466"/>
    </row>
    <row r="73" ht="12.75">
      <c r="E73" s="1466"/>
    </row>
    <row r="74" ht="12.75">
      <c r="E74" s="1466"/>
    </row>
    <row r="75" ht="12.75">
      <c r="E75" s="1466"/>
    </row>
    <row r="76" ht="12.75">
      <c r="E76" s="1466"/>
    </row>
    <row r="77" ht="12.75">
      <c r="E77" s="1466"/>
    </row>
    <row r="78" ht="12.75">
      <c r="E78" s="1466"/>
    </row>
    <row r="79" ht="12.75">
      <c r="E79" s="1466"/>
    </row>
    <row r="80" ht="12.75">
      <c r="E80" s="1466"/>
    </row>
    <row r="81" ht="12.75">
      <c r="E81" s="1466"/>
    </row>
    <row r="82" ht="12.75">
      <c r="E82" s="1466"/>
    </row>
    <row r="83" ht="12.75">
      <c r="E83" s="1466"/>
    </row>
    <row r="84" ht="12.75">
      <c r="E84" s="1466"/>
    </row>
    <row r="85" ht="12.75">
      <c r="E85" s="1466"/>
    </row>
    <row r="86" ht="12.75">
      <c r="E86" s="1466"/>
    </row>
    <row r="87" ht="12.75">
      <c r="E87" s="1466"/>
    </row>
    <row r="88" ht="12.75">
      <c r="E88" s="1466"/>
    </row>
    <row r="89" ht="12.75">
      <c r="E89" s="1466"/>
    </row>
    <row r="90" ht="12.75">
      <c r="E90" s="1466"/>
    </row>
    <row r="91" ht="12.75">
      <c r="E91" s="1466"/>
    </row>
    <row r="92" ht="12.75">
      <c r="E92" s="1466"/>
    </row>
    <row r="93" ht="12.75">
      <c r="E93" s="1466"/>
    </row>
    <row r="94" ht="12.75">
      <c r="E94" s="1466"/>
    </row>
    <row r="95" ht="12.75">
      <c r="E95" s="1466"/>
    </row>
    <row r="96" ht="12.75">
      <c r="E96" s="1466"/>
    </row>
    <row r="97" ht="12.75">
      <c r="E97" s="1466"/>
    </row>
    <row r="98" ht="12.75">
      <c r="E98" s="1466"/>
    </row>
    <row r="99" ht="12.75">
      <c r="E99" s="1466"/>
    </row>
    <row r="100" ht="12.75">
      <c r="E100" s="1466"/>
    </row>
    <row r="101" ht="12.75">
      <c r="E101" s="1466"/>
    </row>
    <row r="102" ht="12.75">
      <c r="E102" s="1466"/>
    </row>
    <row r="103" ht="12.75">
      <c r="E103" s="1466"/>
    </row>
    <row r="104" ht="12.75">
      <c r="E104" s="1466"/>
    </row>
    <row r="105" ht="12.75">
      <c r="E105" s="1466"/>
    </row>
    <row r="106" ht="12.75">
      <c r="E106" s="1466"/>
    </row>
    <row r="107" ht="12.75">
      <c r="E107" s="1466"/>
    </row>
    <row r="108" ht="12.75">
      <c r="E108" s="1466"/>
    </row>
    <row r="109" ht="12.75">
      <c r="E109" s="1466"/>
    </row>
    <row r="110" ht="12.75">
      <c r="E110" s="1466"/>
    </row>
    <row r="111" ht="12.75">
      <c r="E111" s="1466"/>
    </row>
    <row r="112" ht="12.75">
      <c r="E112" s="1466"/>
    </row>
    <row r="113" ht="12.75">
      <c r="E113" s="1466"/>
    </row>
    <row r="114" ht="12.75">
      <c r="E114" s="1466"/>
    </row>
    <row r="115" ht="12.75">
      <c r="E115" s="1466"/>
    </row>
    <row r="116" ht="12.75">
      <c r="E116" s="1466"/>
    </row>
    <row r="117" ht="12.75">
      <c r="E117" s="1466"/>
    </row>
    <row r="118" ht="12.75">
      <c r="E118" s="1466"/>
    </row>
    <row r="119" ht="12.75">
      <c r="E119" s="1466"/>
    </row>
    <row r="120" ht="12.75">
      <c r="E120" s="1466"/>
    </row>
    <row r="121" ht="12.75">
      <c r="E121" s="1466"/>
    </row>
    <row r="122" ht="12.75">
      <c r="E122" s="1466"/>
    </row>
    <row r="123" ht="12.75">
      <c r="E123" s="1466"/>
    </row>
    <row r="124" ht="12.75">
      <c r="E124" s="1466"/>
    </row>
    <row r="125" ht="12.75">
      <c r="E125" s="1466"/>
    </row>
    <row r="126" ht="12.75">
      <c r="E126" s="1466"/>
    </row>
    <row r="127" ht="12.75">
      <c r="E127" s="1466"/>
    </row>
    <row r="128" ht="12.75">
      <c r="E128" s="1466"/>
    </row>
    <row r="129" ht="12.75">
      <c r="E129" s="1466"/>
    </row>
    <row r="130" ht="12.75">
      <c r="E130" s="1466"/>
    </row>
    <row r="131" ht="12.75">
      <c r="E131" s="1466"/>
    </row>
    <row r="132" ht="12.75">
      <c r="E132" s="1466"/>
    </row>
    <row r="133" ht="12.75">
      <c r="E133" s="1466"/>
    </row>
    <row r="134" ht="12.75">
      <c r="E134" s="1466"/>
    </row>
    <row r="135" ht="12.75">
      <c r="E135" s="1466"/>
    </row>
    <row r="136" ht="12.75">
      <c r="E136" s="1466"/>
    </row>
    <row r="137" ht="12.75">
      <c r="E137" s="1466"/>
    </row>
    <row r="138" ht="12.75">
      <c r="E138" s="1466"/>
    </row>
    <row r="139" ht="12.75">
      <c r="E139" s="1466"/>
    </row>
    <row r="140" ht="12.75">
      <c r="E140" s="1466"/>
    </row>
    <row r="141" ht="12.75">
      <c r="E141" s="1466"/>
    </row>
    <row r="142" ht="12.75">
      <c r="E142" s="1466"/>
    </row>
    <row r="143" ht="12.75">
      <c r="E143" s="1466"/>
    </row>
    <row r="144" ht="12.75">
      <c r="E144" s="1466"/>
    </row>
    <row r="145" ht="12.75">
      <c r="E145" s="1466"/>
    </row>
    <row r="146" ht="12.75">
      <c r="E146" s="1466"/>
    </row>
    <row r="147" ht="12.75">
      <c r="E147" s="1466"/>
    </row>
    <row r="148" ht="12.75">
      <c r="E148" s="1466"/>
    </row>
    <row r="149" ht="12.75">
      <c r="E149" s="1466"/>
    </row>
    <row r="150" ht="12.75">
      <c r="E150" s="1466"/>
    </row>
    <row r="151" ht="12.75">
      <c r="E151" s="1466"/>
    </row>
    <row r="152" ht="12.75">
      <c r="E152" s="1466"/>
    </row>
    <row r="153" ht="12.75">
      <c r="E153" s="1466"/>
    </row>
    <row r="154" ht="12.75">
      <c r="E154" s="1466"/>
    </row>
    <row r="155" ht="12.75">
      <c r="E155" s="1466"/>
    </row>
    <row r="156" ht="12.75">
      <c r="E156" s="1466"/>
    </row>
    <row r="157" ht="12.75">
      <c r="E157" s="1466"/>
    </row>
    <row r="158" ht="12.75">
      <c r="E158" s="1466"/>
    </row>
    <row r="159" ht="12.75">
      <c r="E159" s="1466"/>
    </row>
    <row r="160" ht="12.75">
      <c r="E160" s="1466"/>
    </row>
    <row r="161" ht="12.75">
      <c r="E161" s="1466"/>
    </row>
    <row r="162" ht="12.75">
      <c r="E162" s="1466"/>
    </row>
    <row r="163" ht="12.75">
      <c r="E163" s="1466"/>
    </row>
    <row r="164" ht="12.75">
      <c r="E164" s="1466"/>
    </row>
    <row r="165" ht="12.75">
      <c r="E165" s="1466"/>
    </row>
    <row r="166" ht="12.75">
      <c r="E166" s="1466"/>
    </row>
    <row r="167" ht="12.75">
      <c r="E167" s="1466"/>
    </row>
    <row r="168" ht="12.75">
      <c r="E168" s="1466"/>
    </row>
    <row r="169" ht="12.75">
      <c r="E169" s="1466"/>
    </row>
    <row r="170" ht="12.75">
      <c r="E170" s="1466"/>
    </row>
    <row r="171" ht="12.75">
      <c r="E171" s="1466"/>
    </row>
    <row r="172" ht="12.75">
      <c r="E172" s="1466"/>
    </row>
    <row r="173" ht="12.75">
      <c r="E173" s="1466"/>
    </row>
    <row r="174" ht="12.75">
      <c r="E174" s="1466"/>
    </row>
    <row r="175" ht="12.75">
      <c r="E175" s="1466"/>
    </row>
    <row r="176" ht="12.75">
      <c r="E176" s="1466"/>
    </row>
    <row r="177" ht="12.75">
      <c r="E177" s="1466"/>
    </row>
    <row r="178" ht="12.75">
      <c r="E178" s="1466"/>
    </row>
    <row r="179" ht="12.75">
      <c r="E179" s="1466"/>
    </row>
    <row r="180" ht="12.75">
      <c r="E180" s="1466"/>
    </row>
    <row r="181" ht="12.75">
      <c r="E181" s="1466"/>
    </row>
    <row r="182" ht="12.75">
      <c r="E182" s="1466"/>
    </row>
    <row r="183" ht="12.75">
      <c r="E183" s="1466"/>
    </row>
    <row r="184" ht="12.75">
      <c r="E184" s="1466"/>
    </row>
    <row r="185" ht="12.75">
      <c r="E185" s="1466"/>
    </row>
    <row r="186" ht="12.75">
      <c r="E186" s="1466"/>
    </row>
    <row r="187" ht="12.75">
      <c r="E187" s="1466"/>
    </row>
    <row r="188" ht="12.75">
      <c r="E188" s="1466"/>
    </row>
    <row r="189" ht="12.75">
      <c r="E189" s="1466"/>
    </row>
    <row r="190" ht="12.75">
      <c r="E190" s="1466"/>
    </row>
    <row r="191" ht="12.75">
      <c r="E191" s="1466"/>
    </row>
    <row r="192" ht="12.75">
      <c r="E192" s="1466"/>
    </row>
    <row r="193" ht="12.75">
      <c r="E193" s="1466"/>
    </row>
    <row r="194" ht="12.75">
      <c r="E194" s="1466"/>
    </row>
    <row r="195" ht="12.75">
      <c r="E195" s="1466"/>
    </row>
    <row r="196" ht="12.75">
      <c r="E196" s="1466"/>
    </row>
    <row r="197" ht="12.75">
      <c r="E197" s="146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40">
      <selection activeCell="C86" sqref="C86"/>
    </sheetView>
  </sheetViews>
  <sheetFormatPr defaultColWidth="9.140625" defaultRowHeight="12.75"/>
  <cols>
    <col min="1" max="1" width="58.421875" style="1458" customWidth="1"/>
    <col min="2" max="2" width="10.140625" style="1458" customWidth="1"/>
    <col min="3" max="4" width="10.28125" style="1458" customWidth="1"/>
    <col min="5" max="6" width="10.57421875" style="1458" customWidth="1"/>
    <col min="7" max="7" width="12.140625" style="1458" customWidth="1"/>
    <col min="8" max="16384" width="9.140625" style="1458" customWidth="1"/>
  </cols>
  <sheetData>
    <row r="1" spans="1:7" ht="12.75">
      <c r="A1" s="1503" t="s">
        <v>190</v>
      </c>
      <c r="B1" s="1504" t="s">
        <v>245</v>
      </c>
      <c r="C1" s="1505" t="s">
        <v>246</v>
      </c>
      <c r="D1" s="1504" t="s">
        <v>247</v>
      </c>
      <c r="E1" s="1505" t="s">
        <v>248</v>
      </c>
      <c r="F1" s="1506" t="s">
        <v>193</v>
      </c>
      <c r="G1" s="1507" t="s">
        <v>249</v>
      </c>
    </row>
    <row r="2" spans="1:7" ht="12.75">
      <c r="A2" s="1508"/>
      <c r="B2" s="1509" t="s">
        <v>250</v>
      </c>
      <c r="C2" s="1510"/>
      <c r="D2" s="1509"/>
      <c r="E2" s="1510" t="s">
        <v>251</v>
      </c>
      <c r="F2" s="1511"/>
      <c r="G2" s="1512"/>
    </row>
    <row r="3" spans="1:7" ht="12.75">
      <c r="A3" s="1464" t="s">
        <v>252</v>
      </c>
      <c r="C3" s="1465"/>
      <c r="E3" s="1513"/>
      <c r="F3" s="1466"/>
      <c r="G3" s="1468">
        <v>25850000</v>
      </c>
    </row>
    <row r="4" spans="1:7" ht="12.75">
      <c r="A4" s="1465" t="s">
        <v>253</v>
      </c>
      <c r="B4" s="1469"/>
      <c r="C4" s="1465"/>
      <c r="E4" s="1513"/>
      <c r="F4" s="1466"/>
      <c r="G4" s="1470"/>
    </row>
    <row r="5" spans="1:7" ht="12.75">
      <c r="A5" s="1465" t="s">
        <v>254</v>
      </c>
      <c r="B5" s="1469"/>
      <c r="C5" s="1465"/>
      <c r="E5" s="1513"/>
      <c r="F5" s="1466"/>
      <c r="G5" s="1470"/>
    </row>
    <row r="6" spans="1:7" ht="12.75">
      <c r="A6" s="1465" t="s">
        <v>255</v>
      </c>
      <c r="B6" s="1469" t="s">
        <v>198</v>
      </c>
      <c r="C6" s="1465">
        <v>136</v>
      </c>
      <c r="E6" s="1514"/>
      <c r="F6" s="1466">
        <v>2350000</v>
      </c>
      <c r="G6" s="1470">
        <v>17233333</v>
      </c>
    </row>
    <row r="7" spans="1:7" ht="12.75">
      <c r="A7" s="1465" t="s">
        <v>256</v>
      </c>
      <c r="B7" s="1469"/>
      <c r="C7" s="1465"/>
      <c r="E7" s="1514"/>
      <c r="F7" s="1466"/>
      <c r="G7" s="1470"/>
    </row>
    <row r="8" spans="1:7" ht="12.75">
      <c r="A8" s="1465" t="s">
        <v>257</v>
      </c>
      <c r="B8" s="1469"/>
      <c r="C8" s="1465"/>
      <c r="E8" s="1514"/>
      <c r="F8" s="1466"/>
      <c r="G8" s="1470"/>
    </row>
    <row r="9" spans="1:7" ht="12.75">
      <c r="A9" s="1465" t="s">
        <v>255</v>
      </c>
      <c r="B9" s="1469" t="s">
        <v>198</v>
      </c>
      <c r="C9" s="1465"/>
      <c r="D9" s="1458">
        <v>136</v>
      </c>
      <c r="E9" s="1514"/>
      <c r="F9" s="1466">
        <v>2350000</v>
      </c>
      <c r="G9" s="1470">
        <v>8616667</v>
      </c>
    </row>
    <row r="10" spans="1:7" ht="12.75">
      <c r="A10" s="1464" t="s">
        <v>258</v>
      </c>
      <c r="B10" s="1469"/>
      <c r="C10" s="1465"/>
      <c r="E10" s="1514"/>
      <c r="F10" s="1466"/>
      <c r="G10" s="1468">
        <v>50760000</v>
      </c>
    </row>
    <row r="11" spans="1:7" ht="12.75">
      <c r="A11" s="1465" t="s">
        <v>259</v>
      </c>
      <c r="B11" s="1469"/>
      <c r="C11" s="1464">
        <v>328</v>
      </c>
      <c r="E11" s="1513"/>
      <c r="F11" s="1466"/>
      <c r="G11" s="1470"/>
    </row>
    <row r="12" spans="1:7" ht="12.75">
      <c r="A12" s="1465" t="s">
        <v>260</v>
      </c>
      <c r="B12" s="1469" t="s">
        <v>198</v>
      </c>
      <c r="C12" s="1465">
        <v>39</v>
      </c>
      <c r="E12" s="1513"/>
      <c r="F12" s="1466">
        <v>2350000</v>
      </c>
      <c r="G12" s="1470">
        <v>3446667</v>
      </c>
    </row>
    <row r="13" spans="1:7" ht="12.75">
      <c r="A13" s="1465" t="s">
        <v>261</v>
      </c>
      <c r="B13" s="1469" t="s">
        <v>198</v>
      </c>
      <c r="C13" s="1465">
        <v>44</v>
      </c>
      <c r="E13" s="1513"/>
      <c r="F13" s="1466">
        <v>2350000</v>
      </c>
      <c r="G13" s="1470">
        <v>3916666</v>
      </c>
    </row>
    <row r="14" spans="1:7" ht="12.75">
      <c r="A14" s="1465" t="s">
        <v>262</v>
      </c>
      <c r="B14" s="1469" t="s">
        <v>198</v>
      </c>
      <c r="C14" s="1465">
        <v>39</v>
      </c>
      <c r="E14" s="1513"/>
      <c r="F14" s="1466">
        <v>2350000</v>
      </c>
      <c r="G14" s="1470">
        <v>3603333</v>
      </c>
    </row>
    <row r="15" spans="1:7" ht="12.75">
      <c r="A15" s="1465" t="s">
        <v>263</v>
      </c>
      <c r="B15" s="1469" t="s">
        <v>198</v>
      </c>
      <c r="C15" s="1465">
        <v>39</v>
      </c>
      <c r="E15" s="1513"/>
      <c r="F15" s="1466">
        <v>2350000</v>
      </c>
      <c r="G15" s="1470">
        <v>4073333</v>
      </c>
    </row>
    <row r="16" spans="1:7" ht="12.75">
      <c r="A16" s="1465" t="s">
        <v>264</v>
      </c>
      <c r="B16" s="1469" t="s">
        <v>198</v>
      </c>
      <c r="C16" s="1465">
        <v>41</v>
      </c>
      <c r="E16" s="1513"/>
      <c r="F16" s="1466">
        <v>2350000</v>
      </c>
      <c r="G16" s="1470">
        <v>4386667</v>
      </c>
    </row>
    <row r="17" spans="1:7" ht="12.75">
      <c r="A17" s="1465" t="s">
        <v>265</v>
      </c>
      <c r="B17" s="1469" t="s">
        <v>198</v>
      </c>
      <c r="C17" s="1465">
        <v>45</v>
      </c>
      <c r="E17" s="1513"/>
      <c r="F17" s="1466">
        <v>2350000</v>
      </c>
      <c r="G17" s="1470">
        <v>4700000</v>
      </c>
    </row>
    <row r="18" spans="1:7" ht="12.75">
      <c r="A18" s="1465" t="s">
        <v>266</v>
      </c>
      <c r="B18" s="1469" t="s">
        <v>198</v>
      </c>
      <c r="C18" s="1465">
        <v>40</v>
      </c>
      <c r="E18" s="1513"/>
      <c r="F18" s="1466">
        <v>2350000</v>
      </c>
      <c r="G18" s="1470">
        <v>4856667</v>
      </c>
    </row>
    <row r="19" spans="1:7" ht="12.75">
      <c r="A19" s="1465" t="s">
        <v>267</v>
      </c>
      <c r="B19" s="1469" t="s">
        <v>198</v>
      </c>
      <c r="C19" s="1465">
        <v>41</v>
      </c>
      <c r="E19" s="1513"/>
      <c r="F19" s="1466">
        <v>2350000</v>
      </c>
      <c r="G19" s="1470">
        <v>4856666</v>
      </c>
    </row>
    <row r="20" spans="1:7" ht="12.75">
      <c r="A20" s="1465" t="s">
        <v>268</v>
      </c>
      <c r="B20" s="1469"/>
      <c r="C20" s="1465"/>
      <c r="D20" s="1460">
        <v>327</v>
      </c>
      <c r="E20" s="1513"/>
      <c r="F20" s="1466"/>
      <c r="G20" s="1470"/>
    </row>
    <row r="21" spans="1:7" ht="12.75">
      <c r="A21" s="1465" t="s">
        <v>260</v>
      </c>
      <c r="B21" s="1469" t="s">
        <v>198</v>
      </c>
      <c r="C21" s="1465"/>
      <c r="D21" s="1458">
        <v>40</v>
      </c>
      <c r="E21" s="1513"/>
      <c r="F21" s="1466">
        <v>2350000</v>
      </c>
      <c r="G21" s="1470">
        <v>1801667</v>
      </c>
    </row>
    <row r="22" spans="1:7" ht="12.75">
      <c r="A22" s="1465" t="s">
        <v>269</v>
      </c>
      <c r="B22" s="1469" t="s">
        <v>198</v>
      </c>
      <c r="C22" s="1465"/>
      <c r="D22" s="1458">
        <v>39</v>
      </c>
      <c r="E22" s="1513"/>
      <c r="F22" s="1466">
        <v>2350000</v>
      </c>
      <c r="G22" s="1470">
        <v>1723333</v>
      </c>
    </row>
    <row r="23" spans="1:7" ht="12.75">
      <c r="A23" s="1465" t="s">
        <v>262</v>
      </c>
      <c r="B23" s="1469" t="s">
        <v>198</v>
      </c>
      <c r="C23" s="1465"/>
      <c r="D23" s="1458">
        <v>44</v>
      </c>
      <c r="E23" s="1513"/>
      <c r="F23" s="1466">
        <v>2350000</v>
      </c>
      <c r="G23" s="1470">
        <v>2036667</v>
      </c>
    </row>
    <row r="24" spans="1:7" ht="12.75">
      <c r="A24" s="1465" t="s">
        <v>263</v>
      </c>
      <c r="B24" s="1469" t="s">
        <v>198</v>
      </c>
      <c r="C24" s="1465"/>
      <c r="D24" s="1458">
        <v>39</v>
      </c>
      <c r="E24" s="1513"/>
      <c r="F24" s="1466">
        <v>2350000</v>
      </c>
      <c r="G24" s="1470">
        <v>2036667</v>
      </c>
    </row>
    <row r="25" spans="1:7" ht="12.75">
      <c r="A25" s="1465" t="s">
        <v>270</v>
      </c>
      <c r="B25" s="1469" t="s">
        <v>198</v>
      </c>
      <c r="C25" s="1465"/>
      <c r="D25" s="1458">
        <v>39</v>
      </c>
      <c r="E25" s="1513"/>
      <c r="F25" s="1466">
        <v>2350000</v>
      </c>
      <c r="G25" s="1470">
        <v>2036667</v>
      </c>
    </row>
    <row r="26" spans="1:7" ht="12.75">
      <c r="A26" s="1465" t="s">
        <v>265</v>
      </c>
      <c r="B26" s="1469" t="s">
        <v>198</v>
      </c>
      <c r="C26" s="1465"/>
      <c r="D26" s="1458">
        <v>41</v>
      </c>
      <c r="E26" s="1513"/>
      <c r="F26" s="1466">
        <v>2350000</v>
      </c>
      <c r="G26" s="1470">
        <v>2193333</v>
      </c>
    </row>
    <row r="27" spans="1:7" ht="12.75">
      <c r="A27" s="1465" t="s">
        <v>266</v>
      </c>
      <c r="B27" s="1469" t="s">
        <v>198</v>
      </c>
      <c r="C27" s="1465"/>
      <c r="D27" s="1458">
        <v>45</v>
      </c>
      <c r="E27" s="1513"/>
      <c r="F27" s="1466">
        <v>2350000</v>
      </c>
      <c r="G27" s="1470">
        <v>2663334</v>
      </c>
    </row>
    <row r="28" spans="1:7" ht="12.75">
      <c r="A28" s="1465" t="s">
        <v>271</v>
      </c>
      <c r="B28" s="1469" t="s">
        <v>198</v>
      </c>
      <c r="C28" s="1465"/>
      <c r="D28" s="1458">
        <v>40</v>
      </c>
      <c r="E28" s="1513"/>
      <c r="F28" s="1466">
        <v>2350000</v>
      </c>
      <c r="G28" s="1470">
        <v>2428333</v>
      </c>
    </row>
    <row r="29" spans="1:7" ht="12.75">
      <c r="A29" s="1464" t="s">
        <v>272</v>
      </c>
      <c r="B29" s="1469"/>
      <c r="C29" s="1465"/>
      <c r="E29" s="1513"/>
      <c r="G29" s="1468">
        <v>3995000</v>
      </c>
    </row>
    <row r="30" spans="1:7" ht="12.75">
      <c r="A30" s="1465" t="s">
        <v>259</v>
      </c>
      <c r="C30" s="1465"/>
      <c r="E30" s="1513"/>
      <c r="G30" s="1470"/>
    </row>
    <row r="31" spans="1:7" ht="12.75">
      <c r="A31" s="1465" t="s">
        <v>273</v>
      </c>
      <c r="B31" s="1469" t="s">
        <v>198</v>
      </c>
      <c r="C31" s="1465">
        <v>135</v>
      </c>
      <c r="E31" s="1513"/>
      <c r="F31" s="1466">
        <v>2350000</v>
      </c>
      <c r="G31" s="1470">
        <v>2036667</v>
      </c>
    </row>
    <row r="32" spans="1:7" ht="12.75">
      <c r="A32" s="1465" t="s">
        <v>274</v>
      </c>
      <c r="B32" s="1469" t="s">
        <v>198</v>
      </c>
      <c r="C32" s="1465">
        <v>65</v>
      </c>
      <c r="E32" s="1513"/>
      <c r="F32" s="1515">
        <v>2350000</v>
      </c>
      <c r="G32" s="1470">
        <v>626667</v>
      </c>
    </row>
    <row r="33" spans="1:7" ht="12.75" customHeight="1">
      <c r="A33" s="1465" t="s">
        <v>268</v>
      </c>
      <c r="B33" s="1469"/>
      <c r="C33" s="1465"/>
      <c r="E33" s="1513"/>
      <c r="F33" s="1466"/>
      <c r="G33" s="1470"/>
    </row>
    <row r="34" spans="1:7" ht="12.75" customHeight="1">
      <c r="A34" s="1465" t="s">
        <v>275</v>
      </c>
      <c r="B34" s="1472" t="s">
        <v>198</v>
      </c>
      <c r="C34" s="1465"/>
      <c r="D34" s="1480">
        <v>135</v>
      </c>
      <c r="E34" s="1513"/>
      <c r="F34" s="1481">
        <v>2350000</v>
      </c>
      <c r="G34" s="1465">
        <v>1018333</v>
      </c>
    </row>
    <row r="35" spans="1:7" ht="12.75" customHeight="1">
      <c r="A35" s="1476" t="s">
        <v>276</v>
      </c>
      <c r="B35" s="1475" t="s">
        <v>198</v>
      </c>
      <c r="C35" s="1476"/>
      <c r="D35" s="1516">
        <v>65</v>
      </c>
      <c r="E35" s="1510"/>
      <c r="F35" s="1477">
        <v>2350000</v>
      </c>
      <c r="G35" s="1476">
        <v>313333</v>
      </c>
    </row>
    <row r="36" spans="1:7" ht="12.75" customHeight="1">
      <c r="A36" s="1480"/>
      <c r="B36" s="1472"/>
      <c r="C36" s="1480"/>
      <c r="D36" s="1480"/>
      <c r="E36" s="1517"/>
      <c r="F36" s="1481"/>
      <c r="G36" s="1480"/>
    </row>
    <row r="37" spans="1:7" ht="12.75">
      <c r="A37" s="1518" t="s">
        <v>190</v>
      </c>
      <c r="B37" s="1505" t="s">
        <v>245</v>
      </c>
      <c r="C37" s="1504" t="s">
        <v>246</v>
      </c>
      <c r="D37" s="1505" t="s">
        <v>247</v>
      </c>
      <c r="E37" s="1504" t="s">
        <v>248</v>
      </c>
      <c r="F37" s="1503" t="s">
        <v>193</v>
      </c>
      <c r="G37" s="1519" t="s">
        <v>249</v>
      </c>
    </row>
    <row r="38" spans="1:7" ht="12.75">
      <c r="A38" s="1520"/>
      <c r="B38" s="1510" t="s">
        <v>250</v>
      </c>
      <c r="C38" s="1509"/>
      <c r="D38" s="1510"/>
      <c r="E38" s="1509" t="s">
        <v>251</v>
      </c>
      <c r="F38" s="1508"/>
      <c r="G38" s="1521"/>
    </row>
    <row r="39" spans="1:7" ht="12.75">
      <c r="A39" s="1464" t="s">
        <v>277</v>
      </c>
      <c r="B39" s="1469"/>
      <c r="C39" s="1465"/>
      <c r="E39" s="1513"/>
      <c r="G39" s="1468">
        <v>4285866</v>
      </c>
    </row>
    <row r="40" spans="1:7" ht="12.75">
      <c r="A40" s="1465" t="s">
        <v>278</v>
      </c>
      <c r="B40" s="1469"/>
      <c r="C40" s="1465"/>
      <c r="E40" s="1513"/>
      <c r="G40" s="1470"/>
    </row>
    <row r="41" spans="1:7" ht="12.75">
      <c r="A41" s="1465" t="s">
        <v>279</v>
      </c>
      <c r="B41" s="1469"/>
      <c r="C41" s="1465"/>
      <c r="E41" s="1513"/>
      <c r="G41" s="1465"/>
    </row>
    <row r="42" spans="1:7" ht="12.75">
      <c r="A42" s="1465" t="s">
        <v>259</v>
      </c>
      <c r="B42" s="1469"/>
      <c r="C42" s="1465"/>
      <c r="E42" s="1513"/>
      <c r="G42" s="1465"/>
    </row>
    <row r="43" spans="1:7" ht="12.75">
      <c r="A43" s="1465" t="s">
        <v>280</v>
      </c>
      <c r="B43" s="1469" t="s">
        <v>198</v>
      </c>
      <c r="C43" s="1465">
        <v>3</v>
      </c>
      <c r="E43" s="1513"/>
      <c r="F43" s="1458">
        <v>358400</v>
      </c>
      <c r="G43" s="1470">
        <v>716800</v>
      </c>
    </row>
    <row r="44" spans="1:7" ht="12.75">
      <c r="A44" s="1465" t="s">
        <v>268</v>
      </c>
      <c r="B44" s="1469"/>
      <c r="C44" s="1465"/>
      <c r="E44" s="1513"/>
      <c r="G44" s="1470"/>
    </row>
    <row r="45" spans="1:7" ht="12.75">
      <c r="A45" s="1465" t="s">
        <v>281</v>
      </c>
      <c r="B45" s="1469" t="s">
        <v>198</v>
      </c>
      <c r="C45" s="1465"/>
      <c r="D45" s="1458">
        <v>3</v>
      </c>
      <c r="E45" s="1513"/>
      <c r="F45" s="1458">
        <v>358400</v>
      </c>
      <c r="G45" s="1470">
        <v>358400</v>
      </c>
    </row>
    <row r="46" spans="1:7" ht="12.75">
      <c r="A46" s="1465" t="s">
        <v>282</v>
      </c>
      <c r="B46" s="1469"/>
      <c r="C46" s="1465"/>
      <c r="E46" s="1513"/>
      <c r="G46" s="1465"/>
    </row>
    <row r="47" spans="1:7" ht="12" customHeight="1">
      <c r="A47" s="1465" t="s">
        <v>283</v>
      </c>
      <c r="B47" s="1469"/>
      <c r="C47" s="1465"/>
      <c r="E47" s="1513"/>
      <c r="G47" s="1465"/>
    </row>
    <row r="48" spans="1:7" ht="12.75">
      <c r="A48" s="1465" t="s">
        <v>284</v>
      </c>
      <c r="B48" s="1469"/>
      <c r="C48" s="1465"/>
      <c r="E48" s="1513"/>
      <c r="G48" s="1465"/>
    </row>
    <row r="49" spans="1:7" ht="12.75">
      <c r="A49" s="1465" t="s">
        <v>285</v>
      </c>
      <c r="B49" s="1469" t="s">
        <v>198</v>
      </c>
      <c r="C49" s="1465">
        <v>1</v>
      </c>
      <c r="E49" s="1513"/>
      <c r="F49" s="1458">
        <v>179200</v>
      </c>
      <c r="G49" s="1470">
        <v>119467</v>
      </c>
    </row>
    <row r="50" spans="1:7" ht="12.75">
      <c r="A50" s="1465" t="s">
        <v>286</v>
      </c>
      <c r="B50" s="1469" t="s">
        <v>198</v>
      </c>
      <c r="C50" s="1465">
        <v>14</v>
      </c>
      <c r="E50" s="1513"/>
      <c r="F50" s="1458">
        <v>179200</v>
      </c>
      <c r="G50" s="1470">
        <v>1672533</v>
      </c>
    </row>
    <row r="51" spans="1:7" ht="12.75">
      <c r="A51" s="1522" t="s">
        <v>287</v>
      </c>
      <c r="B51" s="1523"/>
      <c r="C51" s="1522"/>
      <c r="D51" s="1522"/>
      <c r="E51" s="1513"/>
      <c r="F51" s="1522"/>
      <c r="G51" s="1470"/>
    </row>
    <row r="52" spans="1:8" ht="12.75">
      <c r="A52" s="1522" t="s">
        <v>288</v>
      </c>
      <c r="B52" s="1523" t="s">
        <v>198</v>
      </c>
      <c r="C52" s="1522"/>
      <c r="D52" s="1522">
        <v>1</v>
      </c>
      <c r="E52" s="1513"/>
      <c r="F52" s="1522">
        <v>179200</v>
      </c>
      <c r="G52" s="1524">
        <v>59734</v>
      </c>
      <c r="H52" s="1522"/>
    </row>
    <row r="53" spans="1:8" ht="12.75">
      <c r="A53" s="1522" t="s">
        <v>289</v>
      </c>
      <c r="B53" s="1523" t="s">
        <v>198</v>
      </c>
      <c r="C53" s="1522"/>
      <c r="D53" s="1522">
        <v>14</v>
      </c>
      <c r="E53" s="1513"/>
      <c r="F53" s="1522">
        <v>179200</v>
      </c>
      <c r="G53" s="1470">
        <v>836266</v>
      </c>
      <c r="H53" s="1522"/>
    </row>
    <row r="54" spans="1:8" ht="12" customHeight="1">
      <c r="A54" s="1525" t="s">
        <v>290</v>
      </c>
      <c r="B54" s="1523"/>
      <c r="C54" s="1522"/>
      <c r="D54" s="1522"/>
      <c r="E54" s="1513"/>
      <c r="F54" s="1522"/>
      <c r="G54" s="1470"/>
      <c r="H54" s="1522"/>
    </row>
    <row r="55" spans="1:8" ht="12" customHeight="1">
      <c r="A55" s="1525" t="s">
        <v>291</v>
      </c>
      <c r="B55" s="1523"/>
      <c r="C55" s="1522"/>
      <c r="D55" s="1522"/>
      <c r="E55" s="1513"/>
      <c r="F55" s="1522"/>
      <c r="G55" s="1470"/>
      <c r="H55" s="1522"/>
    </row>
    <row r="56" spans="1:8" ht="12" customHeight="1">
      <c r="A56" s="1525" t="s">
        <v>292</v>
      </c>
      <c r="B56" s="1523"/>
      <c r="C56" s="1522"/>
      <c r="D56" s="1522"/>
      <c r="E56" s="1513"/>
      <c r="F56" s="1522"/>
      <c r="G56" s="1470"/>
      <c r="H56" s="1522"/>
    </row>
    <row r="57" spans="1:8" ht="12" customHeight="1">
      <c r="A57" s="1525" t="s">
        <v>286</v>
      </c>
      <c r="B57" s="1523" t="s">
        <v>293</v>
      </c>
      <c r="C57" s="1522">
        <v>4</v>
      </c>
      <c r="D57" s="1522"/>
      <c r="E57" s="1513"/>
      <c r="F57" s="1522">
        <v>156800</v>
      </c>
      <c r="G57" s="1470">
        <v>418133</v>
      </c>
      <c r="H57" s="1522"/>
    </row>
    <row r="58" spans="1:8" ht="12" customHeight="1">
      <c r="A58" s="1525" t="s">
        <v>294</v>
      </c>
      <c r="B58" s="1522"/>
      <c r="C58" s="1522"/>
      <c r="D58" s="1522"/>
      <c r="E58" s="1513"/>
      <c r="F58" s="1522"/>
      <c r="G58" s="1465"/>
      <c r="H58" s="1522"/>
    </row>
    <row r="59" spans="1:8" ht="12" customHeight="1">
      <c r="A59" s="1471" t="s">
        <v>286</v>
      </c>
      <c r="B59" s="1523" t="s">
        <v>198</v>
      </c>
      <c r="C59" s="1522"/>
      <c r="D59" s="1465">
        <v>2</v>
      </c>
      <c r="E59" s="1526"/>
      <c r="F59" s="1522">
        <v>156800</v>
      </c>
      <c r="G59" s="1524">
        <v>104533</v>
      </c>
      <c r="H59" s="1522"/>
    </row>
    <row r="60" spans="1:7" ht="12.75">
      <c r="A60" s="1464" t="s">
        <v>295</v>
      </c>
      <c r="C60" s="1465"/>
      <c r="E60" s="1513"/>
      <c r="G60" s="1468"/>
    </row>
    <row r="61" spans="1:7" ht="12.75">
      <c r="A61" s="1464" t="s">
        <v>296</v>
      </c>
      <c r="C61" s="1465"/>
      <c r="E61" s="1513"/>
      <c r="G61" s="1468">
        <v>1792000</v>
      </c>
    </row>
    <row r="62" spans="1:7" ht="12.75">
      <c r="A62" s="1465" t="s">
        <v>297</v>
      </c>
      <c r="B62" s="1469"/>
      <c r="C62" s="1465"/>
      <c r="E62" s="1513"/>
      <c r="G62" s="1470"/>
    </row>
    <row r="63" spans="1:7" ht="12.75">
      <c r="A63" s="1465" t="s">
        <v>298</v>
      </c>
      <c r="B63" s="1469"/>
      <c r="C63" s="1465"/>
      <c r="E63" s="1513"/>
      <c r="G63" s="1470"/>
    </row>
    <row r="64" spans="1:7" ht="12.75">
      <c r="A64" s="1465" t="s">
        <v>299</v>
      </c>
      <c r="B64" s="1469" t="s">
        <v>198</v>
      </c>
      <c r="C64" s="1465">
        <v>58</v>
      </c>
      <c r="E64" s="1513"/>
      <c r="F64" s="1458">
        <v>32000</v>
      </c>
      <c r="G64" s="1470"/>
    </row>
    <row r="65" spans="1:7" ht="12.75">
      <c r="A65" s="1465" t="s">
        <v>232</v>
      </c>
      <c r="B65" s="1469" t="s">
        <v>198</v>
      </c>
      <c r="C65" s="1465">
        <v>11</v>
      </c>
      <c r="E65" s="1513"/>
      <c r="G65" s="1470">
        <v>234667</v>
      </c>
    </row>
    <row r="66" spans="1:7" ht="12.75">
      <c r="A66" s="1465" t="s">
        <v>300</v>
      </c>
      <c r="B66" s="1469" t="s">
        <v>198</v>
      </c>
      <c r="C66" s="1465">
        <v>19</v>
      </c>
      <c r="E66" s="1513"/>
      <c r="G66" s="1470">
        <v>405333</v>
      </c>
    </row>
    <row r="67" spans="1:7" ht="12.75">
      <c r="A67" s="1465" t="s">
        <v>301</v>
      </c>
      <c r="B67" s="1469" t="s">
        <v>198</v>
      </c>
      <c r="C67" s="1465">
        <v>28</v>
      </c>
      <c r="E67" s="1513"/>
      <c r="G67" s="1470">
        <v>597333</v>
      </c>
    </row>
    <row r="68" spans="1:7" ht="12.75">
      <c r="A68" s="1465" t="s">
        <v>302</v>
      </c>
      <c r="B68" s="1469"/>
      <c r="C68" s="1465"/>
      <c r="E68" s="1513"/>
      <c r="G68" s="1470"/>
    </row>
    <row r="69" spans="1:7" ht="12.75">
      <c r="A69" s="1465" t="s">
        <v>299</v>
      </c>
      <c r="B69" s="1469" t="s">
        <v>198</v>
      </c>
      <c r="C69" s="1465"/>
      <c r="D69" s="1458">
        <v>52</v>
      </c>
      <c r="E69" s="1513"/>
      <c r="F69" s="1458">
        <v>32000</v>
      </c>
      <c r="G69" s="1470"/>
    </row>
    <row r="70" spans="1:7" ht="12.75">
      <c r="A70" s="1465" t="s">
        <v>232</v>
      </c>
      <c r="B70" s="1469" t="s">
        <v>198</v>
      </c>
      <c r="C70" s="1465"/>
      <c r="D70" s="1458">
        <v>8</v>
      </c>
      <c r="E70" s="1513"/>
      <c r="G70" s="1470">
        <v>85334</v>
      </c>
    </row>
    <row r="71" spans="1:7" ht="12.75">
      <c r="A71" s="1465" t="s">
        <v>300</v>
      </c>
      <c r="B71" s="1469" t="s">
        <v>198</v>
      </c>
      <c r="C71" s="1465"/>
      <c r="D71" s="1458">
        <v>17</v>
      </c>
      <c r="E71" s="1513"/>
      <c r="G71" s="1470">
        <v>181333</v>
      </c>
    </row>
    <row r="72" spans="1:7" ht="12.75">
      <c r="A72" s="1476" t="s">
        <v>301</v>
      </c>
      <c r="B72" s="1475" t="s">
        <v>198</v>
      </c>
      <c r="C72" s="1476"/>
      <c r="D72" s="1516">
        <v>27</v>
      </c>
      <c r="E72" s="1510"/>
      <c r="F72" s="1516"/>
      <c r="G72" s="1527">
        <v>288000</v>
      </c>
    </row>
    <row r="73" spans="1:7" ht="12.75">
      <c r="A73" s="1479"/>
      <c r="G73" s="152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F7" sqref="F7"/>
    </sheetView>
  </sheetViews>
  <sheetFormatPr defaultColWidth="9.140625" defaultRowHeight="12.75"/>
  <cols>
    <col min="1" max="1" width="29.8515625" style="1529" customWidth="1"/>
    <col min="2" max="2" width="10.7109375" style="1529" customWidth="1"/>
    <col min="3" max="3" width="6.57421875" style="1529" customWidth="1"/>
    <col min="4" max="4" width="8.57421875" style="1529" customWidth="1"/>
    <col min="5" max="5" width="9.8515625" style="1529" customWidth="1"/>
    <col min="6" max="6" width="10.8515625" style="1529" customWidth="1"/>
    <col min="7" max="7" width="11.421875" style="1529" customWidth="1"/>
    <col min="8" max="8" width="10.28125" style="1529" customWidth="1"/>
    <col min="9" max="9" width="9.421875" style="1529" customWidth="1"/>
    <col min="10" max="10" width="10.00390625" style="1529" customWidth="1"/>
    <col min="11" max="11" width="9.421875" style="1529" customWidth="1"/>
    <col min="12" max="12" width="10.421875" style="1529" customWidth="1"/>
    <col min="13" max="13" width="9.140625" style="1529" customWidth="1"/>
    <col min="14" max="14" width="11.140625" style="1529" customWidth="1"/>
    <col min="15" max="16384" width="9.140625" style="1529" customWidth="1"/>
  </cols>
  <sheetData>
    <row r="1" spans="1:14" s="1531" customFormat="1" ht="13.5" customHeight="1">
      <c r="A1" s="1530" t="s">
        <v>609</v>
      </c>
      <c r="B1" s="1876" t="s">
        <v>303</v>
      </c>
      <c r="C1" s="1876" t="s">
        <v>304</v>
      </c>
      <c r="D1" s="1876" t="s">
        <v>305</v>
      </c>
      <c r="E1" s="1877" t="s">
        <v>306</v>
      </c>
      <c r="F1" s="1877"/>
      <c r="G1" s="1877"/>
      <c r="H1" s="1878" t="s">
        <v>307</v>
      </c>
      <c r="I1" s="1878"/>
      <c r="J1" s="1878" t="s">
        <v>308</v>
      </c>
      <c r="K1" s="1878"/>
      <c r="L1" s="1879" t="s">
        <v>309</v>
      </c>
      <c r="M1" s="1879"/>
      <c r="N1" s="1880" t="s">
        <v>310</v>
      </c>
    </row>
    <row r="2" spans="1:14" s="1531" customFormat="1" ht="61.5" customHeight="1">
      <c r="A2" s="1532"/>
      <c r="B2" s="1876"/>
      <c r="C2" s="1876"/>
      <c r="D2" s="1876"/>
      <c r="E2" s="1533" t="s">
        <v>311</v>
      </c>
      <c r="F2" s="1534" t="s">
        <v>312</v>
      </c>
      <c r="G2" s="1535" t="s">
        <v>313</v>
      </c>
      <c r="H2" s="1536" t="s">
        <v>314</v>
      </c>
      <c r="I2" s="1535" t="s">
        <v>315</v>
      </c>
      <c r="J2" s="1536" t="s">
        <v>316</v>
      </c>
      <c r="K2" s="1535" t="s">
        <v>315</v>
      </c>
      <c r="L2" s="1536" t="s">
        <v>316</v>
      </c>
      <c r="M2" s="1537" t="s">
        <v>315</v>
      </c>
      <c r="N2" s="1880"/>
    </row>
    <row r="3" spans="1:14" ht="24.75" customHeight="1">
      <c r="A3" s="1538"/>
      <c r="B3" s="1539"/>
      <c r="C3" s="1540"/>
      <c r="D3" s="1541"/>
      <c r="E3" s="1542"/>
      <c r="F3" s="1543"/>
      <c r="G3" s="1543"/>
      <c r="H3" s="1543"/>
      <c r="I3" s="1543"/>
      <c r="J3" s="1543"/>
      <c r="K3" s="1543"/>
      <c r="L3" s="1543"/>
      <c r="M3" s="1544"/>
      <c r="N3" s="1538"/>
    </row>
    <row r="4" spans="1:14" ht="24.75" customHeight="1">
      <c r="A4" s="1545"/>
      <c r="B4" s="1546"/>
      <c r="C4" s="1540"/>
      <c r="D4" s="1547"/>
      <c r="E4" s="1548"/>
      <c r="F4" s="1549"/>
      <c r="G4" s="1549"/>
      <c r="H4" s="1549"/>
      <c r="I4" s="1549"/>
      <c r="J4" s="1549"/>
      <c r="K4" s="1549"/>
      <c r="L4" s="1549"/>
      <c r="M4" s="1550"/>
      <c r="N4" s="1545"/>
    </row>
    <row r="5" spans="1:14" ht="24.75" customHeight="1">
      <c r="A5" s="1545"/>
      <c r="B5" s="1546"/>
      <c r="C5" s="1540"/>
      <c r="D5" s="1547"/>
      <c r="E5" s="1548"/>
      <c r="F5" s="1549"/>
      <c r="G5" s="1549"/>
      <c r="H5" s="1549"/>
      <c r="I5" s="1549"/>
      <c r="J5" s="1549"/>
      <c r="K5" s="1549"/>
      <c r="L5" s="1549"/>
      <c r="M5" s="1550"/>
      <c r="N5" s="1545"/>
    </row>
    <row r="6" spans="1:14" ht="24.75" customHeight="1">
      <c r="A6" s="1545"/>
      <c r="B6" s="1546"/>
      <c r="C6" s="1540"/>
      <c r="D6" s="1547"/>
      <c r="E6" s="1548"/>
      <c r="F6" s="1549"/>
      <c r="G6" s="1549"/>
      <c r="H6" s="1549"/>
      <c r="I6" s="1549"/>
      <c r="J6" s="1549"/>
      <c r="K6" s="1549"/>
      <c r="L6" s="1549"/>
      <c r="M6" s="1550"/>
      <c r="N6" s="1545"/>
    </row>
    <row r="7" spans="1:14" ht="24.75" customHeight="1">
      <c r="A7" s="1545"/>
      <c r="B7" s="1546"/>
      <c r="C7" s="1540"/>
      <c r="D7" s="1547"/>
      <c r="E7" s="1548"/>
      <c r="F7" s="1549"/>
      <c r="G7" s="1549"/>
      <c r="H7" s="1549"/>
      <c r="I7" s="1549"/>
      <c r="J7" s="1549"/>
      <c r="K7" s="1549"/>
      <c r="L7" s="1549"/>
      <c r="M7" s="1550"/>
      <c r="N7" s="1545"/>
    </row>
    <row r="8" spans="1:14" ht="24.75" customHeight="1">
      <c r="A8" s="1545"/>
      <c r="B8" s="1546"/>
      <c r="C8" s="1540"/>
      <c r="D8" s="1547"/>
      <c r="E8" s="1548"/>
      <c r="F8" s="1549"/>
      <c r="G8" s="1549"/>
      <c r="H8" s="1549"/>
      <c r="I8" s="1549"/>
      <c r="J8" s="1549"/>
      <c r="K8" s="1549"/>
      <c r="L8" s="1549"/>
      <c r="M8" s="1550"/>
      <c r="N8" s="1545"/>
    </row>
    <row r="9" spans="1:14" ht="24.75" customHeight="1">
      <c r="A9" s="1545"/>
      <c r="B9" s="1546"/>
      <c r="C9" s="1540"/>
      <c r="D9" s="1547"/>
      <c r="E9" s="1548"/>
      <c r="F9" s="1549"/>
      <c r="G9" s="1549"/>
      <c r="H9" s="1549"/>
      <c r="I9" s="1549"/>
      <c r="J9" s="1549"/>
      <c r="K9" s="1549"/>
      <c r="L9" s="1549"/>
      <c r="M9" s="1550"/>
      <c r="N9" s="1545"/>
    </row>
    <row r="10" spans="1:14" ht="24.75" customHeight="1">
      <c r="A10" s="1551"/>
      <c r="B10" s="1546"/>
      <c r="C10" s="1552"/>
      <c r="D10" s="1547"/>
      <c r="E10" s="1548"/>
      <c r="F10" s="1549"/>
      <c r="G10" s="1549"/>
      <c r="H10" s="1549"/>
      <c r="I10" s="1549"/>
      <c r="J10" s="1549"/>
      <c r="K10" s="1549"/>
      <c r="L10" s="1549"/>
      <c r="M10" s="1550"/>
      <c r="N10" s="1545"/>
    </row>
    <row r="11" spans="1:14" ht="24.75" customHeight="1">
      <c r="A11" s="1553"/>
      <c r="B11" s="1554"/>
      <c r="C11" s="1552"/>
      <c r="D11" s="1555"/>
      <c r="E11" s="1556"/>
      <c r="F11" s="1557"/>
      <c r="G11" s="1557"/>
      <c r="H11" s="1557"/>
      <c r="I11" s="1557"/>
      <c r="J11" s="1557"/>
      <c r="K11" s="1557"/>
      <c r="L11" s="1557"/>
      <c r="M11" s="1558"/>
      <c r="N11" s="1559"/>
    </row>
    <row r="12" spans="1:14" ht="36" customHeight="1" hidden="1">
      <c r="A12" s="1560"/>
      <c r="B12" s="1561"/>
      <c r="C12" s="1562"/>
      <c r="D12" s="1563"/>
      <c r="E12" s="1564"/>
      <c r="F12" s="1564"/>
      <c r="G12" s="1564"/>
      <c r="H12" s="1564"/>
      <c r="I12" s="1564"/>
      <c r="J12" s="1564"/>
      <c r="K12" s="1564"/>
      <c r="L12" s="1564"/>
      <c r="M12" s="1565"/>
      <c r="N12" s="1566"/>
    </row>
    <row r="13" spans="1:14" ht="24.75" customHeight="1" hidden="1">
      <c r="A13" s="1567"/>
      <c r="B13" s="1568"/>
      <c r="C13" s="1562"/>
      <c r="D13" s="1569"/>
      <c r="E13" s="1549"/>
      <c r="F13" s="1549"/>
      <c r="G13" s="1549"/>
      <c r="H13" s="1549"/>
      <c r="I13" s="1549"/>
      <c r="J13" s="1549"/>
      <c r="K13" s="1549"/>
      <c r="L13" s="1549"/>
      <c r="M13" s="1550"/>
      <c r="N13" s="1545"/>
    </row>
    <row r="14" spans="1:14" ht="36" customHeight="1" hidden="1">
      <c r="A14" s="1567"/>
      <c r="B14" s="1568"/>
      <c r="C14" s="1562"/>
      <c r="D14" s="1569"/>
      <c r="E14" s="1549"/>
      <c r="F14" s="1549"/>
      <c r="G14" s="1549"/>
      <c r="H14" s="1549"/>
      <c r="I14" s="1549"/>
      <c r="J14" s="1549"/>
      <c r="K14" s="1549"/>
      <c r="L14" s="1549"/>
      <c r="M14" s="1550"/>
      <c r="N14" s="1545"/>
    </row>
    <row r="15" spans="1:14" ht="29.25" customHeight="1" hidden="1">
      <c r="A15" s="1567"/>
      <c r="B15" s="1568"/>
      <c r="C15" s="1562"/>
      <c r="D15" s="1569"/>
      <c r="E15" s="1570"/>
      <c r="F15" s="1549"/>
      <c r="G15" s="1549"/>
      <c r="H15" s="1549"/>
      <c r="I15" s="1549"/>
      <c r="J15" s="1549"/>
      <c r="K15" s="1549"/>
      <c r="L15" s="1549"/>
      <c r="M15" s="1550"/>
      <c r="N15" s="1545"/>
    </row>
    <row r="16" spans="1:14" ht="24.75" customHeight="1" hidden="1">
      <c r="A16" s="1549"/>
      <c r="B16" s="1568"/>
      <c r="C16" s="1568"/>
      <c r="D16" s="1569"/>
      <c r="E16" s="1549"/>
      <c r="F16" s="1549"/>
      <c r="G16" s="1549"/>
      <c r="H16" s="1549"/>
      <c r="I16" s="1549"/>
      <c r="J16" s="1549"/>
      <c r="K16" s="1549"/>
      <c r="L16" s="1549"/>
      <c r="M16" s="1550"/>
      <c r="N16" s="1545"/>
    </row>
    <row r="17" spans="1:14" ht="24.75" customHeight="1" hidden="1">
      <c r="A17" s="1571"/>
      <c r="B17" s="1572"/>
      <c r="C17" s="1572"/>
      <c r="D17" s="1573"/>
      <c r="E17" s="1574"/>
      <c r="F17" s="1574"/>
      <c r="G17" s="1571"/>
      <c r="H17" s="1571"/>
      <c r="I17" s="1571"/>
      <c r="J17" s="1574"/>
      <c r="K17" s="1571"/>
      <c r="L17" s="1571"/>
      <c r="M17" s="1575"/>
      <c r="N17" s="1576"/>
    </row>
    <row r="18" spans="1:14" ht="19.5" customHeight="1">
      <c r="A18" s="1577" t="s">
        <v>317</v>
      </c>
      <c r="B18" s="1578"/>
      <c r="C18" s="1578"/>
      <c r="D18" s="1579">
        <f aca="true" t="shared" si="0" ref="D18:N18">SUM(D3:D17)</f>
        <v>0</v>
      </c>
      <c r="E18" s="1580">
        <f t="shared" si="0"/>
        <v>0</v>
      </c>
      <c r="F18" s="1581">
        <f t="shared" si="0"/>
        <v>0</v>
      </c>
      <c r="G18" s="1581">
        <f t="shared" si="0"/>
        <v>0</v>
      </c>
      <c r="H18" s="1581">
        <f t="shared" si="0"/>
        <v>0</v>
      </c>
      <c r="I18" s="1581">
        <f t="shared" si="0"/>
        <v>0</v>
      </c>
      <c r="J18" s="1581">
        <f t="shared" si="0"/>
        <v>0</v>
      </c>
      <c r="K18" s="1581">
        <f t="shared" si="0"/>
        <v>0</v>
      </c>
      <c r="L18" s="1581">
        <f t="shared" si="0"/>
        <v>0</v>
      </c>
      <c r="M18" s="1582">
        <f t="shared" si="0"/>
        <v>0</v>
      </c>
      <c r="N18" s="1578">
        <f t="shared" si="0"/>
        <v>0</v>
      </c>
    </row>
    <row r="19" spans="1:14" ht="10.5" customHeight="1">
      <c r="A19" s="1583"/>
      <c r="B19" s="1583"/>
      <c r="C19" s="1583"/>
      <c r="D19" s="1583"/>
      <c r="E19" s="1583"/>
      <c r="F19" s="1583"/>
      <c r="G19" s="1583"/>
      <c r="H19" s="1583"/>
      <c r="I19" s="1583"/>
      <c r="J19" s="1583"/>
      <c r="K19" s="1584"/>
      <c r="L19" s="1584"/>
      <c r="M19" s="1584"/>
      <c r="N19" s="1584"/>
    </row>
    <row r="20" spans="1:14" ht="21.75" customHeight="1">
      <c r="A20" s="1585"/>
      <c r="B20" s="1585"/>
      <c r="C20" s="1585"/>
      <c r="D20" s="1585"/>
      <c r="E20" s="1882"/>
      <c r="F20" s="1881"/>
      <c r="G20" s="1881"/>
      <c r="H20" s="1881"/>
      <c r="I20" s="1881"/>
      <c r="J20" s="1881"/>
      <c r="K20" s="1881"/>
      <c r="L20" s="1881"/>
      <c r="M20" s="1881"/>
      <c r="N20" s="1881"/>
    </row>
    <row r="21" spans="1:14" ht="13.5" customHeight="1">
      <c r="A21" s="1586"/>
      <c r="B21" s="1586"/>
      <c r="C21" s="1586"/>
      <c r="D21" s="1586"/>
      <c r="E21" s="1882"/>
      <c r="F21" s="1881"/>
      <c r="G21" s="1881"/>
      <c r="H21" s="1585"/>
      <c r="I21" s="1585"/>
      <c r="J21" s="1585"/>
      <c r="K21" s="1585"/>
      <c r="L21" s="1585"/>
      <c r="M21" s="1585"/>
      <c r="N21" s="1881"/>
    </row>
    <row r="22" spans="1:14" ht="13.5" customHeight="1">
      <c r="A22" s="1587"/>
      <c r="B22" s="1587"/>
      <c r="C22" s="1587"/>
      <c r="D22" s="1587"/>
      <c r="E22" s="1587"/>
      <c r="F22" s="1587"/>
      <c r="G22" s="1587"/>
      <c r="H22" s="1587"/>
      <c r="I22" s="1587"/>
      <c r="J22" s="1587"/>
      <c r="K22" s="1587"/>
      <c r="L22" s="1587"/>
      <c r="M22" s="1587"/>
      <c r="N22" s="1587"/>
    </row>
    <row r="23" spans="1:10" ht="19.5" customHeight="1">
      <c r="A23" s="1588"/>
      <c r="B23" s="1588"/>
      <c r="C23" s="1588"/>
      <c r="D23" s="1588"/>
      <c r="E23" s="1589"/>
      <c r="F23" s="1589"/>
      <c r="G23" s="1590"/>
      <c r="H23" s="1588"/>
      <c r="I23" s="1588"/>
      <c r="J23" s="1588"/>
    </row>
    <row r="24" spans="1:10" ht="19.5" customHeight="1">
      <c r="A24" s="1591"/>
      <c r="B24" s="1591"/>
      <c r="C24" s="1591"/>
      <c r="D24" s="1591"/>
      <c r="E24" s="1591"/>
      <c r="F24" s="1591"/>
      <c r="G24" s="1591"/>
      <c r="H24" s="1591"/>
      <c r="I24" s="1591"/>
      <c r="J24" s="1591"/>
    </row>
    <row r="25" spans="1:10" ht="19.5" customHeight="1">
      <c r="A25" s="1591"/>
      <c r="B25" s="1591"/>
      <c r="C25" s="1591"/>
      <c r="D25" s="1591"/>
      <c r="E25" s="1591"/>
      <c r="F25" s="1591"/>
      <c r="G25" s="1591"/>
      <c r="H25" s="1591"/>
      <c r="I25" s="1591"/>
      <c r="J25" s="1591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</sheetData>
  <sheetProtection selectLockedCells="1" selectUnlockedCells="1"/>
  <mergeCells count="15">
    <mergeCell ref="J20:K20"/>
    <mergeCell ref="L20:M20"/>
    <mergeCell ref="N20:N21"/>
    <mergeCell ref="E20:E21"/>
    <mergeCell ref="F20:F21"/>
    <mergeCell ref="G20:G21"/>
    <mergeCell ref="H20:I20"/>
    <mergeCell ref="H1:I1"/>
    <mergeCell ref="J1:K1"/>
    <mergeCell ref="L1:M1"/>
    <mergeCell ref="N1:N2"/>
    <mergeCell ref="B1:B2"/>
    <mergeCell ref="C1:C2"/>
    <mergeCell ref="D1:D2"/>
    <mergeCell ref="E1:G1"/>
  </mergeCells>
  <printOptions horizontalCentered="1"/>
  <pageMargins left="0.15763888888888888" right="0.15763888888888888" top="1.2208333333333332" bottom="0.5902777777777778" header="0.6694444444444444" footer="0.5118055555555555"/>
  <pageSetup horizontalDpi="300" verticalDpi="300" orientation="landscape" paperSize="9" scale="85" r:id="rId1"/>
  <headerFooter alignWithMargins="0">
    <oddHeader>&amp;C&amp;"Times New Roman,Félkövér"&amp;8Letenye Város Önkormányzat adósságszolgálatának alakulása 2013.-2015.évek&amp;R&amp;"Times New Roman CE,Félkövér"&amp;8 14. számú melléklet
Adatok: eFt-ban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211"/>
  <sheetViews>
    <sheetView workbookViewId="0" topLeftCell="A144">
      <selection activeCell="P198" sqref="P198"/>
    </sheetView>
  </sheetViews>
  <sheetFormatPr defaultColWidth="9.140625" defaultRowHeight="12.75"/>
  <cols>
    <col min="1" max="1" width="1.28515625" style="1592" customWidth="1"/>
    <col min="2" max="2" width="5.00390625" style="1592" customWidth="1"/>
    <col min="3" max="3" width="7.00390625" style="1593" customWidth="1"/>
    <col min="4" max="4" width="5.421875" style="1593" customWidth="1"/>
    <col min="5" max="5" width="5.421875" style="1592" customWidth="1"/>
    <col min="6" max="6" width="36.7109375" style="1592" customWidth="1"/>
    <col min="7" max="7" width="8.140625" style="1593" customWidth="1"/>
    <col min="8" max="10" width="0" style="1592" hidden="1" customWidth="1"/>
    <col min="11" max="11" width="8.28125" style="1592" customWidth="1"/>
    <col min="12" max="12" width="9.57421875" style="1592" customWidth="1"/>
    <col min="13" max="16384" width="9.140625" style="1592" customWidth="1"/>
  </cols>
  <sheetData>
    <row r="1" spans="2:9" ht="12">
      <c r="B1" s="1594"/>
      <c r="C1" s="1595"/>
      <c r="D1" s="1595"/>
      <c r="E1" s="1594"/>
      <c r="F1" s="1594"/>
      <c r="G1" s="1595"/>
      <c r="H1" s="1594" t="s">
        <v>318</v>
      </c>
      <c r="I1" s="1594"/>
    </row>
    <row r="2" spans="2:12" ht="12">
      <c r="B2" s="1594"/>
      <c r="C2" s="1595"/>
      <c r="D2" s="1595"/>
      <c r="E2" s="1594"/>
      <c r="F2" s="1594"/>
      <c r="G2" s="1595"/>
      <c r="H2" s="1594"/>
      <c r="I2" s="1594"/>
      <c r="J2" s="1594" t="s">
        <v>319</v>
      </c>
      <c r="L2" s="1596" t="s">
        <v>320</v>
      </c>
    </row>
    <row r="3" spans="2:9" ht="12">
      <c r="B3" s="1594"/>
      <c r="C3" s="1595"/>
      <c r="D3" s="1595"/>
      <c r="E3" s="1594"/>
      <c r="F3" s="1594"/>
      <c r="G3" s="1595"/>
      <c r="H3" s="1594"/>
      <c r="I3" s="1594"/>
    </row>
    <row r="4" spans="2:9" ht="12">
      <c r="B4" s="1594"/>
      <c r="C4" s="1595"/>
      <c r="D4" s="1595"/>
      <c r="E4" s="1594"/>
      <c r="F4" s="1594"/>
      <c r="G4" s="1595"/>
      <c r="H4" s="1594"/>
      <c r="I4" s="1594"/>
    </row>
    <row r="5" spans="1:15" ht="12">
      <c r="A5" s="1883" t="s">
        <v>321</v>
      </c>
      <c r="B5" s="1883"/>
      <c r="C5" s="1883"/>
      <c r="D5" s="1883"/>
      <c r="E5" s="1883"/>
      <c r="F5" s="1883"/>
      <c r="G5" s="1883"/>
      <c r="H5" s="1883"/>
      <c r="I5" s="1883"/>
      <c r="J5" s="1883"/>
      <c r="K5" s="1883"/>
      <c r="L5" s="1883"/>
      <c r="O5" s="1593"/>
    </row>
    <row r="6" spans="2:15" ht="12">
      <c r="B6" s="1594"/>
      <c r="C6" s="1597"/>
      <c r="D6" s="1597"/>
      <c r="E6" s="1594"/>
      <c r="F6" s="1597"/>
      <c r="O6" s="1593"/>
    </row>
    <row r="7" spans="1:15" ht="12">
      <c r="A7" s="1143"/>
      <c r="B7" s="1598"/>
      <c r="C7" s="1599"/>
      <c r="D7" s="1599"/>
      <c r="E7" s="1598"/>
      <c r="F7" s="1599"/>
      <c r="G7" s="1600"/>
      <c r="H7" s="1143"/>
      <c r="I7" s="1143"/>
      <c r="J7" s="1143"/>
      <c r="K7" s="1143"/>
      <c r="L7" s="1599" t="s">
        <v>794</v>
      </c>
      <c r="O7" s="1593"/>
    </row>
    <row r="8" spans="1:12" ht="27" customHeight="1">
      <c r="A8" s="1598" t="s">
        <v>671</v>
      </c>
      <c r="B8" s="1598"/>
      <c r="C8" s="1600"/>
      <c r="D8" s="1600"/>
      <c r="E8" s="1143"/>
      <c r="F8" s="1598"/>
      <c r="G8" s="1599" t="s">
        <v>591</v>
      </c>
      <c r="H8" s="1599" t="s">
        <v>322</v>
      </c>
      <c r="I8" s="1599" t="s">
        <v>323</v>
      </c>
      <c r="J8" s="1599" t="s">
        <v>322</v>
      </c>
      <c r="K8" s="1599" t="s">
        <v>323</v>
      </c>
      <c r="L8" s="1761" t="s">
        <v>937</v>
      </c>
    </row>
    <row r="9" spans="1:12" ht="12">
      <c r="A9" s="1143"/>
      <c r="B9" s="1143"/>
      <c r="C9" s="1600"/>
      <c r="D9" s="1600"/>
      <c r="E9" s="1143"/>
      <c r="F9" s="1143"/>
      <c r="G9" s="1599" t="s">
        <v>798</v>
      </c>
      <c r="H9" s="1599"/>
      <c r="I9" s="1601" t="s">
        <v>798</v>
      </c>
      <c r="J9" s="1599"/>
      <c r="K9" s="1602" t="s">
        <v>798</v>
      </c>
      <c r="L9" s="1598"/>
    </row>
    <row r="10" spans="1:12" ht="12" hidden="1">
      <c r="A10" s="1143"/>
      <c r="B10" s="1143"/>
      <c r="C10" s="1600"/>
      <c r="D10" s="1600"/>
      <c r="E10" s="1143"/>
      <c r="F10" s="1143"/>
      <c r="G10" s="1599"/>
      <c r="H10" s="1601"/>
      <c r="I10" s="1601"/>
      <c r="J10" s="1599"/>
      <c r="K10" s="1603"/>
      <c r="L10" s="1598"/>
    </row>
    <row r="11" spans="1:12" ht="12">
      <c r="A11" s="1143"/>
      <c r="B11" s="1143"/>
      <c r="C11" s="1600"/>
      <c r="D11" s="1600"/>
      <c r="E11" s="1143"/>
      <c r="F11" s="1143"/>
      <c r="G11" s="1600"/>
      <c r="H11" s="1143"/>
      <c r="I11" s="1602"/>
      <c r="J11" s="1602"/>
      <c r="K11" s="1602"/>
      <c r="L11" s="1602"/>
    </row>
    <row r="12" spans="1:12" ht="12">
      <c r="A12" s="1598" t="s">
        <v>324</v>
      </c>
      <c r="B12" s="1143"/>
      <c r="C12" s="1600"/>
      <c r="D12" s="1600"/>
      <c r="E12" s="1143"/>
      <c r="F12" s="1143"/>
      <c r="G12" s="1600"/>
      <c r="H12" s="1600"/>
      <c r="I12" s="1600"/>
      <c r="J12" s="1143"/>
      <c r="K12" s="1143"/>
      <c r="L12" s="1143"/>
    </row>
    <row r="13" spans="1:12" ht="12" hidden="1">
      <c r="A13" s="1598"/>
      <c r="B13" s="1884"/>
      <c r="C13" s="1884"/>
      <c r="D13" s="1884"/>
      <c r="E13" s="1884"/>
      <c r="F13" s="1884"/>
      <c r="G13" s="1600"/>
      <c r="H13" s="1600"/>
      <c r="I13" s="1600"/>
      <c r="J13" s="1143"/>
      <c r="K13" s="1143"/>
      <c r="L13" s="1143"/>
    </row>
    <row r="14" spans="1:12" ht="12.75">
      <c r="A14" s="1598"/>
      <c r="B14" s="1605" t="s">
        <v>325</v>
      </c>
      <c r="C14" s="1606"/>
      <c r="D14" s="1606"/>
      <c r="E14" s="1606"/>
      <c r="F14" s="1606"/>
      <c r="G14" s="1606">
        <v>3800</v>
      </c>
      <c r="H14" s="1600"/>
      <c r="I14" s="1600">
        <v>1200</v>
      </c>
      <c r="J14" s="1143"/>
      <c r="K14" s="1143">
        <v>3800</v>
      </c>
      <c r="L14" s="1143">
        <v>13199</v>
      </c>
    </row>
    <row r="15" spans="1:12" ht="12" hidden="1">
      <c r="A15" s="1143"/>
      <c r="B15" s="1884">
        <v>0</v>
      </c>
      <c r="C15" s="1884"/>
      <c r="D15" s="1884"/>
      <c r="E15" s="1884"/>
      <c r="F15" s="1884"/>
      <c r="G15" s="1607"/>
      <c r="H15" s="1600"/>
      <c r="I15" s="1607">
        <v>10020</v>
      </c>
      <c r="J15" s="1143">
        <v>-9380</v>
      </c>
      <c r="K15" s="1143"/>
      <c r="L15" s="1143"/>
    </row>
    <row r="16" spans="1:12" ht="12" hidden="1">
      <c r="A16" s="1143"/>
      <c r="B16" s="1884"/>
      <c r="C16" s="1884"/>
      <c r="D16" s="1884"/>
      <c r="E16" s="1884"/>
      <c r="F16" s="1884"/>
      <c r="G16" s="1607"/>
      <c r="H16" s="1600"/>
      <c r="I16" s="1607"/>
      <c r="J16" s="1143"/>
      <c r="K16" s="1143"/>
      <c r="L16" s="1143"/>
    </row>
    <row r="17" spans="1:12" ht="12" hidden="1">
      <c r="A17" s="1143"/>
      <c r="B17" s="1884"/>
      <c r="C17" s="1884"/>
      <c r="D17" s="1884"/>
      <c r="E17" s="1884"/>
      <c r="F17" s="1884"/>
      <c r="G17" s="1607"/>
      <c r="H17" s="1600"/>
      <c r="I17" s="1607"/>
      <c r="J17" s="1143"/>
      <c r="K17" s="1143"/>
      <c r="L17" s="1143"/>
    </row>
    <row r="18" spans="1:12" ht="12" hidden="1">
      <c r="A18" s="1143"/>
      <c r="B18" s="1884"/>
      <c r="C18" s="1884"/>
      <c r="D18" s="1884"/>
      <c r="E18" s="1884"/>
      <c r="F18" s="1884"/>
      <c r="G18" s="1607"/>
      <c r="H18" s="1600"/>
      <c r="I18" s="1607"/>
      <c r="J18" s="1143"/>
      <c r="K18" s="1143"/>
      <c r="L18" s="1143"/>
    </row>
    <row r="19" spans="1:12" ht="12" hidden="1">
      <c r="A19" s="1143"/>
      <c r="B19" s="1884"/>
      <c r="C19" s="1884"/>
      <c r="D19" s="1884"/>
      <c r="E19" s="1884"/>
      <c r="F19" s="1884"/>
      <c r="G19" s="1607"/>
      <c r="H19" s="1600"/>
      <c r="I19" s="1607"/>
      <c r="J19" s="1143"/>
      <c r="K19" s="1143"/>
      <c r="L19" s="1143"/>
    </row>
    <row r="20" spans="1:12" ht="12" hidden="1">
      <c r="A20" s="1143"/>
      <c r="B20" s="1608"/>
      <c r="C20" s="1607"/>
      <c r="D20" s="1607"/>
      <c r="E20" s="1608"/>
      <c r="F20" s="1608"/>
      <c r="G20" s="1607"/>
      <c r="H20" s="1600"/>
      <c r="I20" s="1607"/>
      <c r="J20" s="1143"/>
      <c r="K20" s="1143"/>
      <c r="L20" s="1143"/>
    </row>
    <row r="21" spans="1:12" ht="12" hidden="1">
      <c r="A21" s="1143"/>
      <c r="B21" s="1884"/>
      <c r="C21" s="1884"/>
      <c r="D21" s="1884"/>
      <c r="E21" s="1884"/>
      <c r="F21" s="1884"/>
      <c r="G21" s="1607"/>
      <c r="H21" s="1600"/>
      <c r="I21" s="1607"/>
      <c r="J21" s="1143">
        <v>103</v>
      </c>
      <c r="K21" s="1143"/>
      <c r="L21" s="1143"/>
    </row>
    <row r="22" spans="1:12" ht="12.75" hidden="1">
      <c r="A22" s="1143"/>
      <c r="B22" s="1604"/>
      <c r="C22" s="1606"/>
      <c r="D22" s="1606"/>
      <c r="E22" s="1606"/>
      <c r="F22" s="1606"/>
      <c r="G22" s="1607"/>
      <c r="H22" s="1600"/>
      <c r="I22" s="1607"/>
      <c r="J22" s="1143"/>
      <c r="K22" s="1143"/>
      <c r="L22" s="1143"/>
    </row>
    <row r="23" spans="1:12" ht="12">
      <c r="A23" s="1143"/>
      <c r="B23" s="1608" t="s">
        <v>326</v>
      </c>
      <c r="C23" s="1607"/>
      <c r="D23" s="1607"/>
      <c r="E23" s="1608"/>
      <c r="F23" s="1608"/>
      <c r="G23" s="1607">
        <v>1361</v>
      </c>
      <c r="H23" s="1600"/>
      <c r="I23" s="1607"/>
      <c r="J23" s="1143"/>
      <c r="K23" s="1143">
        <v>1361</v>
      </c>
      <c r="L23" s="1143">
        <v>978</v>
      </c>
    </row>
    <row r="24" spans="1:12" ht="12" hidden="1">
      <c r="A24" s="1143"/>
      <c r="B24" s="1884"/>
      <c r="C24" s="1884"/>
      <c r="D24" s="1884"/>
      <c r="E24" s="1884"/>
      <c r="F24" s="1884"/>
      <c r="G24" s="1607"/>
      <c r="H24" s="1600"/>
      <c r="I24" s="1607"/>
      <c r="J24" s="1143"/>
      <c r="K24" s="1143"/>
      <c r="L24" s="1143"/>
    </row>
    <row r="25" spans="1:12" ht="12">
      <c r="A25" s="1143"/>
      <c r="B25" s="1608" t="s">
        <v>1217</v>
      </c>
      <c r="C25" s="1607"/>
      <c r="D25" s="1607"/>
      <c r="E25" s="1608"/>
      <c r="F25" s="1608"/>
      <c r="G25" s="1607">
        <v>381</v>
      </c>
      <c r="H25" s="1600"/>
      <c r="I25" s="1607"/>
      <c r="J25" s="1143"/>
      <c r="K25" s="1143">
        <v>381</v>
      </c>
      <c r="L25" s="1143"/>
    </row>
    <row r="26" spans="1:12" ht="12" hidden="1">
      <c r="A26" s="1143"/>
      <c r="B26" s="1608"/>
      <c r="C26" s="1607"/>
      <c r="D26" s="1607"/>
      <c r="E26" s="1608"/>
      <c r="F26" s="1608"/>
      <c r="G26" s="1607"/>
      <c r="H26" s="1600"/>
      <c r="I26" s="1600"/>
      <c r="J26" s="1143"/>
      <c r="K26" s="1143"/>
      <c r="L26" s="1143"/>
    </row>
    <row r="27" spans="1:12" ht="12">
      <c r="A27" s="1143"/>
      <c r="B27" s="1609" t="s">
        <v>1220</v>
      </c>
      <c r="C27" s="1607"/>
      <c r="D27" s="1607"/>
      <c r="E27" s="1608"/>
      <c r="F27" s="1608"/>
      <c r="G27" s="1610">
        <f>SUM(G14:G25)</f>
        <v>5542</v>
      </c>
      <c r="H27" s="1600">
        <v>0</v>
      </c>
      <c r="I27" s="1596">
        <f>SUM(I14:I25)</f>
        <v>11220</v>
      </c>
      <c r="J27" s="1598">
        <f>SUM(J14:J25)</f>
        <v>-9277</v>
      </c>
      <c r="K27" s="1598">
        <f>SUM(K14:K26)</f>
        <v>5542</v>
      </c>
      <c r="L27" s="1598">
        <f>SUM(L14:L26)</f>
        <v>14177</v>
      </c>
    </row>
    <row r="28" spans="1:12" ht="12">
      <c r="A28" s="1143"/>
      <c r="B28" s="1608"/>
      <c r="C28" s="1607"/>
      <c r="D28" s="1607"/>
      <c r="E28" s="1608"/>
      <c r="F28" s="1608"/>
      <c r="G28" s="1607"/>
      <c r="H28" s="1600"/>
      <c r="I28" s="1600"/>
      <c r="J28" s="1143"/>
      <c r="K28" s="1143"/>
      <c r="L28" s="1143"/>
    </row>
    <row r="29" spans="1:12" ht="12">
      <c r="A29" s="1598" t="s">
        <v>1018</v>
      </c>
      <c r="B29" s="1608"/>
      <c r="C29" s="1607"/>
      <c r="D29" s="1607"/>
      <c r="E29" s="1608"/>
      <c r="F29" s="1608"/>
      <c r="G29" s="1607"/>
      <c r="H29" s="1600"/>
      <c r="I29" s="1600"/>
      <c r="J29" s="1143"/>
      <c r="K29" s="1143"/>
      <c r="L29" s="1143"/>
    </row>
    <row r="30" spans="1:12" ht="12" hidden="1">
      <c r="A30" s="1143"/>
      <c r="B30" s="1608"/>
      <c r="C30" s="1607"/>
      <c r="D30" s="1607"/>
      <c r="E30" s="1608"/>
      <c r="F30" s="1608"/>
      <c r="G30" s="1607"/>
      <c r="H30" s="1600"/>
      <c r="I30" s="1600"/>
      <c r="J30" s="1143"/>
      <c r="K30" s="1143"/>
      <c r="L30" s="1143"/>
    </row>
    <row r="31" spans="1:12" ht="12" hidden="1">
      <c r="A31" s="1143"/>
      <c r="B31" s="1884"/>
      <c r="C31" s="1884"/>
      <c r="D31" s="1884"/>
      <c r="E31" s="1884"/>
      <c r="F31" s="1884"/>
      <c r="G31" s="1607"/>
      <c r="H31" s="1600"/>
      <c r="I31" s="1600"/>
      <c r="J31" s="1143"/>
      <c r="K31" s="1143"/>
      <c r="L31" s="1143"/>
    </row>
    <row r="32" spans="1:12" ht="12" hidden="1">
      <c r="A32" s="1143"/>
      <c r="B32" s="1884"/>
      <c r="C32" s="1884"/>
      <c r="D32" s="1884"/>
      <c r="E32" s="1884"/>
      <c r="F32" s="1884"/>
      <c r="G32" s="1607"/>
      <c r="H32" s="1600"/>
      <c r="I32" s="1600"/>
      <c r="J32" s="1143"/>
      <c r="K32" s="1143"/>
      <c r="L32" s="1143"/>
    </row>
    <row r="33" spans="1:12" ht="12" hidden="1">
      <c r="A33" s="1143"/>
      <c r="B33" s="1884"/>
      <c r="C33" s="1884"/>
      <c r="D33" s="1884"/>
      <c r="E33" s="1884"/>
      <c r="F33" s="1884"/>
      <c r="G33" s="1607"/>
      <c r="H33" s="1600"/>
      <c r="I33" s="1600"/>
      <c r="J33" s="1143"/>
      <c r="K33" s="1143"/>
      <c r="L33" s="1143"/>
    </row>
    <row r="34" spans="1:12" ht="12">
      <c r="A34" s="1143"/>
      <c r="B34" s="1884" t="s">
        <v>1275</v>
      </c>
      <c r="C34" s="1884"/>
      <c r="D34" s="1884"/>
      <c r="E34" s="1884"/>
      <c r="F34" s="1884"/>
      <c r="G34" s="1607">
        <v>126082</v>
      </c>
      <c r="H34" s="1600"/>
      <c r="I34" s="1607">
        <v>300</v>
      </c>
      <c r="J34" s="1143">
        <v>-132</v>
      </c>
      <c r="K34" s="1143">
        <v>126082</v>
      </c>
      <c r="L34" s="1143">
        <v>6386</v>
      </c>
    </row>
    <row r="35" spans="1:12" ht="12" hidden="1">
      <c r="A35" s="1143"/>
      <c r="B35" s="1884"/>
      <c r="C35" s="1884"/>
      <c r="D35" s="1884"/>
      <c r="E35" s="1884"/>
      <c r="F35" s="1884"/>
      <c r="G35" s="1607"/>
      <c r="H35" s="1600"/>
      <c r="I35" s="1607"/>
      <c r="J35" s="1143"/>
      <c r="K35" s="1143"/>
      <c r="L35" s="1143"/>
    </row>
    <row r="36" spans="1:12" ht="12" hidden="1">
      <c r="A36" s="1143"/>
      <c r="B36" s="1608" t="s">
        <v>327</v>
      </c>
      <c r="C36" s="1607"/>
      <c r="D36" s="1607"/>
      <c r="E36" s="1608"/>
      <c r="F36" s="1608"/>
      <c r="G36" s="1607"/>
      <c r="H36" s="1600"/>
      <c r="I36" s="1607"/>
      <c r="J36" s="1143"/>
      <c r="K36" s="1143"/>
      <c r="L36" s="1143"/>
    </row>
    <row r="37" spans="1:12" ht="12" hidden="1">
      <c r="A37" s="1143"/>
      <c r="B37" s="1884"/>
      <c r="C37" s="1884"/>
      <c r="D37" s="1884"/>
      <c r="E37" s="1884"/>
      <c r="F37" s="1884"/>
      <c r="G37" s="1607"/>
      <c r="H37" s="1600"/>
      <c r="I37" s="1607"/>
      <c r="J37" s="1143"/>
      <c r="K37" s="1143"/>
      <c r="L37" s="1143"/>
    </row>
    <row r="38" spans="1:12" ht="12" hidden="1">
      <c r="A38" s="1143"/>
      <c r="B38" s="1884"/>
      <c r="C38" s="1884"/>
      <c r="D38" s="1884"/>
      <c r="E38" s="1884"/>
      <c r="F38" s="1884"/>
      <c r="G38" s="1607"/>
      <c r="H38" s="1600"/>
      <c r="I38" s="1607"/>
      <c r="J38" s="1143"/>
      <c r="K38" s="1143"/>
      <c r="L38" s="1143"/>
    </row>
    <row r="39" spans="1:12" ht="12">
      <c r="A39" s="1143"/>
      <c r="B39" s="1884" t="s">
        <v>328</v>
      </c>
      <c r="C39" s="1884"/>
      <c r="D39" s="1884"/>
      <c r="E39" s="1884"/>
      <c r="F39" s="1884"/>
      <c r="G39" s="1607">
        <v>3110</v>
      </c>
      <c r="H39" s="1600"/>
      <c r="I39" s="1607"/>
      <c r="J39" s="1143"/>
      <c r="K39" s="1143">
        <v>3110</v>
      </c>
      <c r="L39" s="1143">
        <v>514</v>
      </c>
    </row>
    <row r="40" spans="1:12" ht="12" hidden="1">
      <c r="A40" s="1143"/>
      <c r="B40" s="1608"/>
      <c r="C40" s="1607"/>
      <c r="D40" s="1607"/>
      <c r="E40" s="1608"/>
      <c r="F40" s="1608"/>
      <c r="G40" s="1607"/>
      <c r="H40" s="1600"/>
      <c r="I40" s="1607">
        <v>1125</v>
      </c>
      <c r="J40" s="1143">
        <v>-1125</v>
      </c>
      <c r="K40" s="1143"/>
      <c r="L40" s="1143"/>
    </row>
    <row r="41" spans="1:12" ht="12" hidden="1">
      <c r="A41" s="1143"/>
      <c r="B41" s="1884"/>
      <c r="C41" s="1884"/>
      <c r="D41" s="1884"/>
      <c r="E41" s="1884"/>
      <c r="F41" s="1884"/>
      <c r="G41" s="1607"/>
      <c r="H41" s="1600"/>
      <c r="I41" s="1607">
        <v>0</v>
      </c>
      <c r="J41" s="1143">
        <v>480</v>
      </c>
      <c r="K41" s="1143"/>
      <c r="L41" s="1143"/>
    </row>
    <row r="42" spans="1:12" ht="12" hidden="1">
      <c r="A42" s="1143"/>
      <c r="B42" s="1885"/>
      <c r="C42" s="1885"/>
      <c r="D42" s="1885"/>
      <c r="E42" s="1885"/>
      <c r="F42" s="1885"/>
      <c r="G42" s="1607"/>
      <c r="H42" s="1600"/>
      <c r="I42" s="1607">
        <v>871</v>
      </c>
      <c r="J42" s="1143">
        <v>-871</v>
      </c>
      <c r="K42" s="1143"/>
      <c r="L42" s="1143"/>
    </row>
    <row r="43" spans="1:12" ht="12.75">
      <c r="A43" s="1143"/>
      <c r="B43" s="1611" t="s">
        <v>329</v>
      </c>
      <c r="C43" s="1612"/>
      <c r="D43" s="1612"/>
      <c r="E43" s="1612"/>
      <c r="F43" s="1612"/>
      <c r="G43" s="1607">
        <v>173908</v>
      </c>
      <c r="H43" s="1600"/>
      <c r="I43" s="1607"/>
      <c r="J43" s="1143"/>
      <c r="K43" s="1143">
        <v>173908</v>
      </c>
      <c r="L43" s="1143">
        <v>0</v>
      </c>
    </row>
    <row r="44" spans="1:12" ht="12.75">
      <c r="A44" s="1143"/>
      <c r="B44" s="1613" t="s">
        <v>330</v>
      </c>
      <c r="C44" s="1612"/>
      <c r="D44" s="1612"/>
      <c r="E44" s="1612"/>
      <c r="F44" s="1612"/>
      <c r="G44" s="1607">
        <v>19670</v>
      </c>
      <c r="H44" s="1600"/>
      <c r="I44" s="1607"/>
      <c r="J44" s="1143"/>
      <c r="K44" s="1143">
        <v>19670</v>
      </c>
      <c r="L44" s="1143">
        <v>0</v>
      </c>
    </row>
    <row r="45" spans="1:12" ht="12.75">
      <c r="A45" s="1143"/>
      <c r="B45" s="1611" t="s">
        <v>331</v>
      </c>
      <c r="C45" s="1612"/>
      <c r="D45" s="1612"/>
      <c r="E45" s="1612"/>
      <c r="F45" s="1612"/>
      <c r="G45" s="1607">
        <v>1300</v>
      </c>
      <c r="H45" s="1600"/>
      <c r="I45" s="1607"/>
      <c r="J45" s="1143"/>
      <c r="K45" s="1143">
        <v>1300</v>
      </c>
      <c r="L45" s="1143">
        <v>1300</v>
      </c>
    </row>
    <row r="46" spans="1:12" ht="12">
      <c r="A46" s="1143"/>
      <c r="B46" s="1884" t="s">
        <v>332</v>
      </c>
      <c r="C46" s="1884"/>
      <c r="D46" s="1884"/>
      <c r="E46" s="1884"/>
      <c r="F46" s="1884"/>
      <c r="G46" s="1607">
        <v>958</v>
      </c>
      <c r="H46" s="1600"/>
      <c r="I46" s="1607">
        <v>5000</v>
      </c>
      <c r="J46" s="1143">
        <v>-5000</v>
      </c>
      <c r="K46" s="1143">
        <v>958</v>
      </c>
      <c r="L46" s="1143">
        <v>956</v>
      </c>
    </row>
    <row r="47" spans="1:12" ht="12" hidden="1">
      <c r="A47" s="1143"/>
      <c r="B47" s="1886"/>
      <c r="C47" s="1886"/>
      <c r="D47" s="1886"/>
      <c r="E47" s="1886"/>
      <c r="F47" s="1886"/>
      <c r="G47" s="1607"/>
      <c r="H47" s="1600"/>
      <c r="I47" s="1607">
        <v>42067</v>
      </c>
      <c r="J47" s="1143"/>
      <c r="K47" s="1143"/>
      <c r="L47" s="1143"/>
    </row>
    <row r="48" spans="1:12" ht="12" hidden="1">
      <c r="A48" s="1143"/>
      <c r="B48" s="1884"/>
      <c r="C48" s="1884"/>
      <c r="D48" s="1884"/>
      <c r="E48" s="1884"/>
      <c r="F48" s="1884"/>
      <c r="G48" s="1607"/>
      <c r="H48" s="1600"/>
      <c r="I48" s="1600"/>
      <c r="J48" s="1143"/>
      <c r="K48" s="1143"/>
      <c r="L48" s="1143"/>
    </row>
    <row r="49" spans="1:12" ht="12.75">
      <c r="A49" s="1143"/>
      <c r="B49" s="1604" t="s">
        <v>333</v>
      </c>
      <c r="C49" s="1109"/>
      <c r="D49" s="1109"/>
      <c r="E49" s="1109"/>
      <c r="F49" s="1109"/>
      <c r="G49" s="1607">
        <v>75</v>
      </c>
      <c r="H49" s="1600"/>
      <c r="I49" s="1600"/>
      <c r="J49" s="1143"/>
      <c r="K49" s="1143">
        <v>75</v>
      </c>
      <c r="L49" s="1143">
        <v>0</v>
      </c>
    </row>
    <row r="50" spans="1:12" ht="12.75">
      <c r="A50" s="1143"/>
      <c r="B50" s="1143" t="s">
        <v>1277</v>
      </c>
      <c r="C50" s="1109"/>
      <c r="D50" s="1109"/>
      <c r="E50" s="1109"/>
      <c r="F50" s="1109"/>
      <c r="G50" s="1607">
        <v>90702</v>
      </c>
      <c r="H50" s="1600"/>
      <c r="I50" s="1600"/>
      <c r="J50" s="1143"/>
      <c r="K50" s="1143">
        <v>90702</v>
      </c>
      <c r="L50" s="1143">
        <v>19546</v>
      </c>
    </row>
    <row r="51" spans="1:12" ht="12.75" customHeight="1">
      <c r="A51" s="1143"/>
      <c r="B51" s="1887" t="s">
        <v>334</v>
      </c>
      <c r="C51" s="1887"/>
      <c r="D51" s="1887"/>
      <c r="E51" s="1887"/>
      <c r="F51" s="1887"/>
      <c r="G51" s="1607">
        <v>200000</v>
      </c>
      <c r="H51" s="1600"/>
      <c r="I51" s="1600"/>
      <c r="J51" s="1143"/>
      <c r="K51" s="1143">
        <v>200000</v>
      </c>
      <c r="L51" s="1143">
        <v>0</v>
      </c>
    </row>
    <row r="52" spans="1:12" ht="12.75" customHeight="1">
      <c r="A52" s="1143"/>
      <c r="B52" s="1887" t="s">
        <v>938</v>
      </c>
      <c r="C52" s="1887"/>
      <c r="D52" s="1887"/>
      <c r="E52" s="1887"/>
      <c r="F52" s="1887"/>
      <c r="G52" s="1607"/>
      <c r="H52" s="1600"/>
      <c r="I52" s="1600"/>
      <c r="J52" s="1143"/>
      <c r="K52" s="1143"/>
      <c r="L52" s="1143">
        <v>15458</v>
      </c>
    </row>
    <row r="53" spans="1:12" ht="12.75" customHeight="1">
      <c r="A53" s="1143"/>
      <c r="B53" s="1887" t="s">
        <v>1257</v>
      </c>
      <c r="C53" s="1887"/>
      <c r="D53" s="1887"/>
      <c r="E53" s="1887"/>
      <c r="F53" s="1887"/>
      <c r="G53" s="1607"/>
      <c r="H53" s="1600"/>
      <c r="I53" s="1600"/>
      <c r="J53" s="1143"/>
      <c r="K53" s="1143"/>
      <c r="L53" s="1143">
        <v>405</v>
      </c>
    </row>
    <row r="54" spans="1:12" ht="12">
      <c r="A54" s="1143"/>
      <c r="B54" s="1609" t="s">
        <v>1220</v>
      </c>
      <c r="C54" s="1607"/>
      <c r="D54" s="1607"/>
      <c r="E54" s="1608"/>
      <c r="F54" s="1608"/>
      <c r="G54" s="1610">
        <f>SUM(G34:G51)</f>
        <v>615805</v>
      </c>
      <c r="H54" s="1600">
        <v>0</v>
      </c>
      <c r="I54" s="1596">
        <f>SUM(I34:I47)</f>
        <v>49363</v>
      </c>
      <c r="J54" s="1598">
        <f>SUM(J34:J47)</f>
        <v>-6648</v>
      </c>
      <c r="K54" s="1598">
        <v>615805</v>
      </c>
      <c r="L54" s="1598">
        <f>SUM(L34:L53)</f>
        <v>44565</v>
      </c>
    </row>
    <row r="55" spans="1:12" ht="12">
      <c r="A55" s="1598" t="s">
        <v>1019</v>
      </c>
      <c r="B55" s="1609"/>
      <c r="C55" s="1607"/>
      <c r="D55" s="1607"/>
      <c r="E55" s="1608"/>
      <c r="F55" s="1608"/>
      <c r="G55" s="1610"/>
      <c r="H55" s="1600"/>
      <c r="I55" s="1596"/>
      <c r="J55" s="1598"/>
      <c r="K55" s="1598">
        <v>136</v>
      </c>
      <c r="L55" s="1598">
        <v>136</v>
      </c>
    </row>
    <row r="56" spans="1:12" ht="12">
      <c r="A56" s="1143"/>
      <c r="B56" s="1608"/>
      <c r="C56" s="1607"/>
      <c r="D56" s="1607"/>
      <c r="E56" s="1608"/>
      <c r="F56" s="1608"/>
      <c r="G56" s="1607"/>
      <c r="H56" s="1600"/>
      <c r="I56" s="1600"/>
      <c r="J56" s="1143"/>
      <c r="K56" s="1143"/>
      <c r="L56" s="1143"/>
    </row>
    <row r="57" spans="1:12" ht="12">
      <c r="A57" s="1598" t="s">
        <v>335</v>
      </c>
      <c r="B57" s="1608"/>
      <c r="C57" s="1607"/>
      <c r="D57" s="1607"/>
      <c r="E57" s="1608"/>
      <c r="F57" s="1608"/>
      <c r="G57" s="1607"/>
      <c r="H57" s="1600"/>
      <c r="I57" s="1600"/>
      <c r="J57" s="1143"/>
      <c r="K57" s="1143"/>
      <c r="L57" s="1143"/>
    </row>
    <row r="58" spans="1:12" ht="12" hidden="1">
      <c r="A58" s="1143"/>
      <c r="B58" s="1608"/>
      <c r="C58" s="1607"/>
      <c r="D58" s="1607"/>
      <c r="E58" s="1608"/>
      <c r="F58" s="1608"/>
      <c r="G58" s="1607"/>
      <c r="H58" s="1600"/>
      <c r="I58" s="1607">
        <v>220</v>
      </c>
      <c r="J58" s="1143"/>
      <c r="K58" s="1143"/>
      <c r="L58" s="1143"/>
    </row>
    <row r="59" spans="1:12" ht="12" hidden="1">
      <c r="A59" s="1143"/>
      <c r="B59" s="1608"/>
      <c r="C59" s="1607"/>
      <c r="D59" s="1607"/>
      <c r="E59" s="1608"/>
      <c r="F59" s="1608"/>
      <c r="G59" s="1607"/>
      <c r="H59" s="1600"/>
      <c r="I59" s="1607">
        <v>93</v>
      </c>
      <c r="J59" s="1143"/>
      <c r="K59" s="1143"/>
      <c r="L59" s="1143"/>
    </row>
    <row r="60" spans="1:12" ht="12">
      <c r="A60" s="1143"/>
      <c r="B60" s="1608" t="s">
        <v>1220</v>
      </c>
      <c r="C60" s="1607"/>
      <c r="D60" s="1607"/>
      <c r="E60" s="1608"/>
      <c r="F60" s="1608"/>
      <c r="G60" s="1610">
        <f>SUM(G58:G59)</f>
        <v>0</v>
      </c>
      <c r="H60" s="1600">
        <v>0</v>
      </c>
      <c r="I60" s="1596">
        <f>SUM(I58:I59)</f>
        <v>313</v>
      </c>
      <c r="J60" s="1598">
        <f>SUM(J58:J59)</f>
        <v>0</v>
      </c>
      <c r="K60" s="1598">
        <f>SUM(K58:K59)</f>
        <v>0</v>
      </c>
      <c r="L60" s="1598">
        <v>40</v>
      </c>
    </row>
    <row r="61" spans="1:12" ht="12">
      <c r="A61" s="1143"/>
      <c r="B61" s="1608"/>
      <c r="C61" s="1607"/>
      <c r="D61" s="1607"/>
      <c r="E61" s="1608"/>
      <c r="F61" s="1608"/>
      <c r="G61" s="1607"/>
      <c r="H61" s="1600"/>
      <c r="I61" s="1600"/>
      <c r="J61" s="1143"/>
      <c r="K61" s="1143"/>
      <c r="L61" s="1143"/>
    </row>
    <row r="62" spans="1:12" ht="12">
      <c r="A62" s="1598" t="s">
        <v>336</v>
      </c>
      <c r="B62" s="1608" t="s">
        <v>337</v>
      </c>
      <c r="C62" s="1607"/>
      <c r="D62" s="1607"/>
      <c r="E62" s="1608"/>
      <c r="F62" s="1608"/>
      <c r="G62" s="1607"/>
      <c r="H62" s="1600"/>
      <c r="I62" s="1600"/>
      <c r="J62" s="1143"/>
      <c r="K62" s="1143"/>
      <c r="L62" s="1143"/>
    </row>
    <row r="63" spans="1:12" ht="12" hidden="1">
      <c r="A63" s="1143"/>
      <c r="B63" s="1884"/>
      <c r="C63" s="1884"/>
      <c r="D63" s="1884"/>
      <c r="E63" s="1884"/>
      <c r="F63" s="1884"/>
      <c r="G63" s="1607"/>
      <c r="H63" s="1600"/>
      <c r="I63" s="1600"/>
      <c r="J63" s="1143"/>
      <c r="K63" s="1143"/>
      <c r="L63" s="1143"/>
    </row>
    <row r="64" spans="1:12" ht="12.75">
      <c r="A64" s="1143"/>
      <c r="B64" s="1604" t="s">
        <v>338</v>
      </c>
      <c r="C64" s="1109"/>
      <c r="D64" s="1109"/>
      <c r="E64" s="1109"/>
      <c r="F64" s="1606"/>
      <c r="G64" s="1607">
        <v>65396</v>
      </c>
      <c r="H64" s="1600"/>
      <c r="I64" s="1600"/>
      <c r="J64" s="1143"/>
      <c r="K64" s="1143">
        <v>65396</v>
      </c>
      <c r="L64" s="1143">
        <v>5885</v>
      </c>
    </row>
    <row r="65" spans="1:12" ht="12.75">
      <c r="A65" s="1143"/>
      <c r="B65" s="1604" t="s">
        <v>1085</v>
      </c>
      <c r="C65" s="1109"/>
      <c r="D65" s="1109"/>
      <c r="E65" s="1109"/>
      <c r="F65" s="1606"/>
      <c r="G65" s="1607">
        <v>2000</v>
      </c>
      <c r="H65" s="1600"/>
      <c r="I65" s="1607"/>
      <c r="J65" s="1143"/>
      <c r="K65" s="1143">
        <v>2000</v>
      </c>
      <c r="L65" s="1143">
        <v>3148</v>
      </c>
    </row>
    <row r="66" spans="1:12" ht="12.75" hidden="1">
      <c r="A66" s="1143"/>
      <c r="B66" s="1604"/>
      <c r="C66" s="1109"/>
      <c r="D66" s="1109"/>
      <c r="E66" s="1109"/>
      <c r="F66" s="1606"/>
      <c r="G66" s="1607"/>
      <c r="H66" s="1600"/>
      <c r="I66" s="1607">
        <v>250</v>
      </c>
      <c r="J66" s="1143"/>
      <c r="K66" s="1598">
        <f>SUM(K61:K64)</f>
        <v>65396</v>
      </c>
      <c r="L66" s="1143"/>
    </row>
    <row r="67" spans="1:12" ht="12.75" hidden="1">
      <c r="A67" s="1143"/>
      <c r="B67" s="1604"/>
      <c r="C67" s="1109"/>
      <c r="D67" s="1109"/>
      <c r="E67" s="1109"/>
      <c r="F67" s="1606"/>
      <c r="G67" s="1607"/>
      <c r="H67" s="1600"/>
      <c r="I67" s="1607">
        <v>520</v>
      </c>
      <c r="J67" s="1143"/>
      <c r="K67" s="1598">
        <f>SUM(K62:K65)</f>
        <v>67396</v>
      </c>
      <c r="L67" s="1143"/>
    </row>
    <row r="68" spans="1:12" ht="12" hidden="1">
      <c r="A68" s="1143"/>
      <c r="B68" s="1884"/>
      <c r="C68" s="1884"/>
      <c r="D68" s="1884"/>
      <c r="E68" s="1884"/>
      <c r="F68" s="1884"/>
      <c r="G68" s="1607"/>
      <c r="H68" s="1600"/>
      <c r="I68" s="1607">
        <v>120</v>
      </c>
      <c r="J68" s="1143"/>
      <c r="K68" s="1598">
        <f>SUM(K63:K66)</f>
        <v>132792</v>
      </c>
      <c r="L68" s="1143"/>
    </row>
    <row r="69" spans="1:12" ht="12" hidden="1">
      <c r="A69" s="1143"/>
      <c r="B69" s="1884"/>
      <c r="C69" s="1884"/>
      <c r="D69" s="1884"/>
      <c r="E69" s="1884"/>
      <c r="F69" s="1608"/>
      <c r="G69" s="1607"/>
      <c r="H69" s="1600"/>
      <c r="I69" s="1600"/>
      <c r="J69" s="1143"/>
      <c r="K69" s="1598">
        <f>SUM(K64:K67)</f>
        <v>200188</v>
      </c>
      <c r="L69" s="1143"/>
    </row>
    <row r="70" spans="1:12" ht="12">
      <c r="A70" s="1143"/>
      <c r="B70" s="1609" t="s">
        <v>1220</v>
      </c>
      <c r="C70" s="1607"/>
      <c r="D70" s="1607"/>
      <c r="E70" s="1608"/>
      <c r="F70" s="1608"/>
      <c r="G70" s="1610">
        <f>SUM(G63:G69)</f>
        <v>67396</v>
      </c>
      <c r="H70" s="1600">
        <v>0</v>
      </c>
      <c r="I70" s="1596">
        <f>SUM(I65:I68)</f>
        <v>890</v>
      </c>
      <c r="J70" s="1598">
        <f>SUM(J65:J68)</f>
        <v>0</v>
      </c>
      <c r="K70" s="1598">
        <v>67817</v>
      </c>
      <c r="L70" s="1598">
        <f>SUM(L64:L69)</f>
        <v>9033</v>
      </c>
    </row>
    <row r="71" spans="1:12" ht="12">
      <c r="A71" s="1598"/>
      <c r="B71" s="1608"/>
      <c r="C71" s="1607"/>
      <c r="D71" s="1607"/>
      <c r="E71" s="1608"/>
      <c r="F71" s="1608"/>
      <c r="G71" s="1607"/>
      <c r="H71" s="1600"/>
      <c r="I71" s="1600"/>
      <c r="J71" s="1143"/>
      <c r="K71" s="1143"/>
      <c r="L71" s="1143"/>
    </row>
    <row r="72" spans="1:12" ht="12">
      <c r="A72" s="1598" t="s">
        <v>339</v>
      </c>
      <c r="B72" s="1609" t="s">
        <v>340</v>
      </c>
      <c r="C72" s="1607"/>
      <c r="D72" s="1607"/>
      <c r="E72" s="1608"/>
      <c r="F72" s="1608"/>
      <c r="G72" s="1610">
        <v>0</v>
      </c>
      <c r="H72" s="1600">
        <v>0</v>
      </c>
      <c r="I72" s="1596">
        <v>100</v>
      </c>
      <c r="J72" s="1598">
        <v>0</v>
      </c>
      <c r="K72" s="1598">
        <v>0</v>
      </c>
      <c r="L72" s="1598">
        <v>0</v>
      </c>
    </row>
    <row r="73" spans="1:12" ht="12">
      <c r="A73" s="1143"/>
      <c r="B73" s="1608"/>
      <c r="C73" s="1607"/>
      <c r="D73" s="1607"/>
      <c r="E73" s="1608"/>
      <c r="F73" s="1608"/>
      <c r="G73" s="1607"/>
      <c r="H73" s="1600"/>
      <c r="I73" s="1600"/>
      <c r="J73" s="1143"/>
      <c r="K73" s="1143"/>
      <c r="L73" s="1143"/>
    </row>
    <row r="74" spans="1:12" ht="12">
      <c r="A74" s="1598"/>
      <c r="B74" s="1884"/>
      <c r="C74" s="1884"/>
      <c r="D74" s="1884"/>
      <c r="E74" s="1884"/>
      <c r="F74" s="1884"/>
      <c r="G74" s="1607"/>
      <c r="H74" s="1600"/>
      <c r="I74" s="1600"/>
      <c r="J74" s="1143"/>
      <c r="K74" s="1143"/>
      <c r="L74" s="1143"/>
    </row>
    <row r="75" spans="1:12" ht="12">
      <c r="A75" s="1598" t="s">
        <v>341</v>
      </c>
      <c r="B75" s="1888" t="s">
        <v>342</v>
      </c>
      <c r="C75" s="1888"/>
      <c r="D75" s="1888"/>
      <c r="E75" s="1888"/>
      <c r="F75" s="1888"/>
      <c r="G75" s="1610">
        <v>39448</v>
      </c>
      <c r="H75" s="1600"/>
      <c r="I75" s="1600"/>
      <c r="J75" s="1143"/>
      <c r="K75" s="1598">
        <v>39448</v>
      </c>
      <c r="L75" s="1598">
        <v>39448</v>
      </c>
    </row>
    <row r="76" spans="1:12" ht="12">
      <c r="A76" s="1143"/>
      <c r="B76" s="1884"/>
      <c r="C76" s="1884"/>
      <c r="D76" s="1884"/>
      <c r="E76" s="1884"/>
      <c r="F76" s="1884"/>
      <c r="G76" s="1607"/>
      <c r="H76" s="1600"/>
      <c r="I76" s="1600"/>
      <c r="J76" s="1143"/>
      <c r="K76" s="1143"/>
      <c r="L76" s="1143"/>
    </row>
    <row r="77" spans="1:12" ht="12" hidden="1">
      <c r="A77" s="1143"/>
      <c r="B77" s="1884"/>
      <c r="C77" s="1884"/>
      <c r="D77" s="1884"/>
      <c r="E77" s="1884"/>
      <c r="F77" s="1884"/>
      <c r="G77" s="1607"/>
      <c r="H77" s="1600"/>
      <c r="I77" s="1600"/>
      <c r="J77" s="1143"/>
      <c r="K77" s="1143"/>
      <c r="L77" s="1143"/>
    </row>
    <row r="78" spans="1:12" ht="12" hidden="1">
      <c r="A78" s="1143"/>
      <c r="B78" s="1884"/>
      <c r="C78" s="1884"/>
      <c r="D78" s="1884"/>
      <c r="E78" s="1884"/>
      <c r="F78" s="1884"/>
      <c r="G78" s="1607"/>
      <c r="H78" s="1600"/>
      <c r="I78" s="1600"/>
      <c r="J78" s="1143"/>
      <c r="K78" s="1143"/>
      <c r="L78" s="1143"/>
    </row>
    <row r="79" spans="1:12" ht="12" hidden="1">
      <c r="A79" s="1143"/>
      <c r="B79" s="1609"/>
      <c r="C79" s="1607"/>
      <c r="D79" s="1607"/>
      <c r="E79" s="1608"/>
      <c r="F79" s="1608"/>
      <c r="G79" s="1610"/>
      <c r="H79" s="1600"/>
      <c r="I79" s="1600"/>
      <c r="J79" s="1143"/>
      <c r="K79" s="1143"/>
      <c r="L79" s="1143"/>
    </row>
    <row r="80" spans="1:12" ht="12">
      <c r="A80" s="1598" t="s">
        <v>343</v>
      </c>
      <c r="B80" s="1608"/>
      <c r="C80" s="1607"/>
      <c r="D80" s="1607"/>
      <c r="E80" s="1608"/>
      <c r="F80" s="1608"/>
      <c r="G80" s="1607"/>
      <c r="H80" s="1600"/>
      <c r="I80" s="1600"/>
      <c r="J80" s="1143"/>
      <c r="K80" s="1143"/>
      <c r="L80" s="1143"/>
    </row>
    <row r="81" spans="1:12" ht="12" hidden="1">
      <c r="A81" s="1598" t="s">
        <v>344</v>
      </c>
      <c r="B81" s="1608"/>
      <c r="C81" s="1607"/>
      <c r="D81" s="1607"/>
      <c r="E81" s="1608"/>
      <c r="F81" s="1608"/>
      <c r="G81" s="1607"/>
      <c r="H81" s="1600"/>
      <c r="I81" s="1600"/>
      <c r="J81" s="1143"/>
      <c r="K81" s="1143"/>
      <c r="L81" s="1143"/>
    </row>
    <row r="82" spans="1:12" ht="12" hidden="1">
      <c r="A82" s="1143"/>
      <c r="B82" s="1608" t="s">
        <v>345</v>
      </c>
      <c r="C82" s="1607"/>
      <c r="D82" s="1607"/>
      <c r="E82" s="1608"/>
      <c r="F82" s="1608"/>
      <c r="G82" s="1610">
        <v>0</v>
      </c>
      <c r="H82" s="1600">
        <v>-704</v>
      </c>
      <c r="I82" s="1596">
        <v>0</v>
      </c>
      <c r="J82" s="1598">
        <v>0</v>
      </c>
      <c r="K82" s="1598">
        <v>0</v>
      </c>
      <c r="L82" s="1598">
        <v>0</v>
      </c>
    </row>
    <row r="83" spans="1:12" ht="12" hidden="1">
      <c r="A83" s="1143"/>
      <c r="B83" s="1608"/>
      <c r="C83" s="1607"/>
      <c r="D83" s="1607"/>
      <c r="E83" s="1608"/>
      <c r="F83" s="1608"/>
      <c r="G83" s="1610"/>
      <c r="H83" s="1600"/>
      <c r="I83" s="1596"/>
      <c r="J83" s="1143"/>
      <c r="K83" s="1143"/>
      <c r="L83" s="1143"/>
    </row>
    <row r="84" spans="1:12" ht="12">
      <c r="A84" s="1143"/>
      <c r="B84" s="1608" t="s">
        <v>346</v>
      </c>
      <c r="C84" s="1607"/>
      <c r="D84" s="1607"/>
      <c r="E84" s="1608"/>
      <c r="F84" s="1608"/>
      <c r="G84" s="1607">
        <v>67153</v>
      </c>
      <c r="H84" s="1600"/>
      <c r="I84" s="1600"/>
      <c r="J84" s="1143"/>
      <c r="K84" s="1143">
        <v>67153</v>
      </c>
      <c r="L84" s="1143"/>
    </row>
    <row r="85" spans="1:12" ht="12">
      <c r="A85" s="1143"/>
      <c r="B85" s="1608" t="s">
        <v>347</v>
      </c>
      <c r="C85" s="1607"/>
      <c r="D85" s="1607"/>
      <c r="E85" s="1608"/>
      <c r="F85" s="1608"/>
      <c r="G85" s="1607">
        <v>39120</v>
      </c>
      <c r="H85" s="1600"/>
      <c r="I85" s="1600"/>
      <c r="J85" s="1143"/>
      <c r="K85" s="1143">
        <v>39120</v>
      </c>
      <c r="L85" s="1143"/>
    </row>
    <row r="86" spans="1:12" ht="12">
      <c r="A86" s="1143"/>
      <c r="B86" s="1609" t="s">
        <v>1220</v>
      </c>
      <c r="C86" s="1607"/>
      <c r="D86" s="1607"/>
      <c r="E86" s="1608"/>
      <c r="F86" s="1608"/>
      <c r="G86" s="1610">
        <f aca="true" t="shared" si="0" ref="G86:L86">SUM(G84:G85)</f>
        <v>106273</v>
      </c>
      <c r="H86" s="1610">
        <f t="shared" si="0"/>
        <v>0</v>
      </c>
      <c r="I86" s="1610">
        <f t="shared" si="0"/>
        <v>0</v>
      </c>
      <c r="J86" s="1610">
        <f t="shared" si="0"/>
        <v>0</v>
      </c>
      <c r="K86" s="1610">
        <f t="shared" si="0"/>
        <v>106273</v>
      </c>
      <c r="L86" s="1610">
        <f t="shared" si="0"/>
        <v>0</v>
      </c>
    </row>
    <row r="87" spans="1:12" ht="12">
      <c r="A87" s="1143"/>
      <c r="B87" s="1608"/>
      <c r="C87" s="1607"/>
      <c r="D87" s="1607"/>
      <c r="E87" s="1608"/>
      <c r="F87" s="1608"/>
      <c r="G87" s="1607"/>
      <c r="H87" s="1600"/>
      <c r="I87" s="1600"/>
      <c r="J87" s="1143"/>
      <c r="K87" s="1143"/>
      <c r="L87" s="1143"/>
    </row>
    <row r="88" spans="1:12" ht="12">
      <c r="A88" s="1143"/>
      <c r="B88" s="1608"/>
      <c r="C88" s="1607"/>
      <c r="D88" s="1607"/>
      <c r="E88" s="1608"/>
      <c r="F88" s="1608"/>
      <c r="G88" s="1607"/>
      <c r="H88" s="1600"/>
      <c r="I88" s="1600"/>
      <c r="J88" s="1143"/>
      <c r="K88" s="1143"/>
      <c r="L88" s="1143"/>
    </row>
    <row r="89" spans="1:12" ht="12">
      <c r="A89" s="1598" t="s">
        <v>348</v>
      </c>
      <c r="B89" s="1609"/>
      <c r="C89" s="1610"/>
      <c r="D89" s="1610"/>
      <c r="E89" s="1609"/>
      <c r="F89" s="1609"/>
      <c r="G89" s="1610">
        <v>834464</v>
      </c>
      <c r="H89" s="1596">
        <f>SUM(H27,H54,H60,H70,H72,H82)</f>
        <v>-704</v>
      </c>
      <c r="I89" s="1596">
        <f>SUM(I27,I54,I60,I70,I72,I82)</f>
        <v>61886</v>
      </c>
      <c r="J89" s="1596">
        <f>SUM(J27,J54,J60,J70,J72,J82)</f>
        <v>-15925</v>
      </c>
      <c r="K89" s="1598">
        <v>834464</v>
      </c>
      <c r="L89" s="1598">
        <v>85410</v>
      </c>
    </row>
    <row r="90" spans="1:12" ht="12">
      <c r="A90" s="1143"/>
      <c r="B90" s="1608"/>
      <c r="C90" s="1607"/>
      <c r="D90" s="1607"/>
      <c r="E90" s="1608"/>
      <c r="F90" s="1608"/>
      <c r="G90" s="1607"/>
      <c r="H90" s="1143"/>
      <c r="I90" s="1143"/>
      <c r="J90" s="1143"/>
      <c r="K90" s="1143"/>
      <c r="L90" s="1143"/>
    </row>
    <row r="91" spans="1:12" ht="12" hidden="1">
      <c r="A91" s="1143"/>
      <c r="B91" s="1608"/>
      <c r="C91" s="1607"/>
      <c r="D91" s="1607"/>
      <c r="E91" s="1608"/>
      <c r="F91" s="1608"/>
      <c r="G91" s="1607"/>
      <c r="H91" s="1143"/>
      <c r="I91" s="1143"/>
      <c r="J91" s="1143"/>
      <c r="K91" s="1143"/>
      <c r="L91" s="1143"/>
    </row>
    <row r="92" spans="1:12" ht="12">
      <c r="A92" s="1143"/>
      <c r="B92" s="1608"/>
      <c r="C92" s="1607"/>
      <c r="D92" s="1607"/>
      <c r="E92" s="1608"/>
      <c r="F92" s="1608"/>
      <c r="G92" s="1607"/>
      <c r="H92" s="1143"/>
      <c r="I92" s="1143"/>
      <c r="J92" s="1143"/>
      <c r="K92" s="1143"/>
      <c r="L92" s="1143"/>
    </row>
    <row r="93" spans="1:12" ht="12">
      <c r="A93" s="1143"/>
      <c r="B93" s="1608"/>
      <c r="C93" s="1607"/>
      <c r="D93" s="1607"/>
      <c r="E93" s="1608"/>
      <c r="F93" s="1608"/>
      <c r="G93" s="1607"/>
      <c r="H93" s="1143"/>
      <c r="I93" s="1143"/>
      <c r="J93" s="1143"/>
      <c r="K93" s="1143"/>
      <c r="L93" s="1143"/>
    </row>
    <row r="94" spans="1:12" ht="12">
      <c r="A94" s="1143"/>
      <c r="B94" s="1608"/>
      <c r="C94" s="1607"/>
      <c r="D94" s="1607"/>
      <c r="E94" s="1608"/>
      <c r="F94" s="1608"/>
      <c r="G94" s="1607"/>
      <c r="H94" s="1143"/>
      <c r="I94" s="1143"/>
      <c r="J94" s="1143"/>
      <c r="K94" s="1143"/>
      <c r="L94" s="1143"/>
    </row>
    <row r="95" spans="1:12" ht="12">
      <c r="A95" s="1143"/>
      <c r="B95" s="1608"/>
      <c r="C95" s="1607"/>
      <c r="D95" s="1607"/>
      <c r="E95" s="1608"/>
      <c r="F95" s="1608"/>
      <c r="G95" s="1607"/>
      <c r="H95" s="1143"/>
      <c r="I95" s="1143"/>
      <c r="J95" s="1143"/>
      <c r="K95" s="1143"/>
      <c r="L95" s="1143"/>
    </row>
    <row r="96" spans="1:12" ht="12">
      <c r="A96" s="1143"/>
      <c r="B96" s="1608"/>
      <c r="C96" s="1607"/>
      <c r="D96" s="1607"/>
      <c r="E96" s="1608"/>
      <c r="F96" s="1608"/>
      <c r="G96" s="1607"/>
      <c r="H96" s="1143"/>
      <c r="I96" s="1143"/>
      <c r="J96" s="1143"/>
      <c r="K96" s="1143"/>
      <c r="L96" s="1143"/>
    </row>
    <row r="97" spans="1:12" ht="12">
      <c r="A97" s="1143"/>
      <c r="B97" s="1608"/>
      <c r="C97" s="1607"/>
      <c r="D97" s="1607"/>
      <c r="E97" s="1608"/>
      <c r="F97" s="1608"/>
      <c r="G97" s="1607"/>
      <c r="H97" s="1143"/>
      <c r="I97" s="1143"/>
      <c r="J97" s="1143"/>
      <c r="K97" s="1143"/>
      <c r="L97" s="1143"/>
    </row>
    <row r="98" spans="1:12" ht="12">
      <c r="A98" s="1143"/>
      <c r="B98" s="1608"/>
      <c r="C98" s="1607"/>
      <c r="D98" s="1607"/>
      <c r="E98" s="1608"/>
      <c r="F98" s="1608"/>
      <c r="G98" s="1607"/>
      <c r="H98" s="1143"/>
      <c r="I98" s="1143"/>
      <c r="J98" s="1143"/>
      <c r="K98" s="1143"/>
      <c r="L98" s="1143"/>
    </row>
    <row r="99" spans="1:12" ht="12">
      <c r="A99" s="1143"/>
      <c r="B99" s="1608"/>
      <c r="C99" s="1607"/>
      <c r="D99" s="1607"/>
      <c r="E99" s="1608"/>
      <c r="F99" s="1608"/>
      <c r="G99" s="1607"/>
      <c r="H99" s="1143"/>
      <c r="I99" s="1143"/>
      <c r="J99" s="1143"/>
      <c r="K99" s="1143"/>
      <c r="L99" s="1143"/>
    </row>
    <row r="100" spans="1:12" ht="12">
      <c r="A100" s="1143"/>
      <c r="B100" s="1608"/>
      <c r="C100" s="1607"/>
      <c r="D100" s="1607"/>
      <c r="E100" s="1608"/>
      <c r="F100" s="1608"/>
      <c r="G100" s="1607"/>
      <c r="H100" s="1143"/>
      <c r="I100" s="1143"/>
      <c r="J100" s="1143"/>
      <c r="K100" s="1143"/>
      <c r="L100" s="1143"/>
    </row>
    <row r="101" spans="1:12" ht="12">
      <c r="A101" s="1143"/>
      <c r="B101" s="1608"/>
      <c r="C101" s="1607"/>
      <c r="D101" s="1607"/>
      <c r="E101" s="1608"/>
      <c r="F101" s="1608"/>
      <c r="G101" s="1607"/>
      <c r="H101" s="1143"/>
      <c r="I101" s="1143"/>
      <c r="J101" s="1143"/>
      <c r="K101" s="1143"/>
      <c r="L101" s="1143"/>
    </row>
    <row r="102" spans="1:12" ht="12">
      <c r="A102" s="1143"/>
      <c r="B102" s="1608"/>
      <c r="C102" s="1607"/>
      <c r="D102" s="1607"/>
      <c r="E102" s="1608"/>
      <c r="F102" s="1608"/>
      <c r="G102" s="1607"/>
      <c r="H102" s="1143"/>
      <c r="I102" s="1143"/>
      <c r="J102" s="1143"/>
      <c r="K102" s="1143"/>
      <c r="L102" s="1143"/>
    </row>
    <row r="103" spans="1:12" ht="12">
      <c r="A103" s="1143"/>
      <c r="B103" s="1608"/>
      <c r="C103" s="1607"/>
      <c r="D103" s="1607"/>
      <c r="E103" s="1608"/>
      <c r="F103" s="1608"/>
      <c r="G103" s="1607"/>
      <c r="H103" s="1143"/>
      <c r="I103" s="1143"/>
      <c r="J103" s="1143"/>
      <c r="K103" s="1143"/>
      <c r="L103" s="1143"/>
    </row>
    <row r="104" spans="1:12" ht="12">
      <c r="A104" s="1143"/>
      <c r="B104" s="1608"/>
      <c r="C104" s="1607"/>
      <c r="D104" s="1607"/>
      <c r="E104" s="1608"/>
      <c r="F104" s="1608"/>
      <c r="G104" s="1607"/>
      <c r="H104" s="1143"/>
      <c r="I104" s="1143"/>
      <c r="J104" s="1143"/>
      <c r="K104" s="1143"/>
      <c r="L104" s="1143"/>
    </row>
    <row r="105" spans="1:12" ht="12">
      <c r="A105" s="1143"/>
      <c r="B105" s="1608"/>
      <c r="C105" s="1607"/>
      <c r="D105" s="1607"/>
      <c r="E105" s="1608"/>
      <c r="F105" s="1608"/>
      <c r="G105" s="1607"/>
      <c r="H105" s="1143"/>
      <c r="I105" s="1143"/>
      <c r="J105" s="1143"/>
      <c r="K105" s="1143"/>
      <c r="L105" s="1143"/>
    </row>
    <row r="106" spans="1:12" ht="12">
      <c r="A106" s="1143"/>
      <c r="B106" s="1608"/>
      <c r="C106" s="1607"/>
      <c r="D106" s="1607"/>
      <c r="E106" s="1608"/>
      <c r="F106" s="1608"/>
      <c r="G106" s="1607"/>
      <c r="H106" s="1143"/>
      <c r="I106" s="1143"/>
      <c r="J106" s="1143"/>
      <c r="K106" s="1143"/>
      <c r="L106" s="1143"/>
    </row>
    <row r="107" spans="1:12" ht="12">
      <c r="A107" s="1143"/>
      <c r="B107" s="1608"/>
      <c r="C107" s="1607"/>
      <c r="D107" s="1607"/>
      <c r="E107" s="1608"/>
      <c r="F107" s="1608"/>
      <c r="G107" s="1607"/>
      <c r="H107" s="1143"/>
      <c r="I107" s="1143"/>
      <c r="J107" s="1143"/>
      <c r="K107" s="1143"/>
      <c r="L107" s="1143"/>
    </row>
    <row r="108" spans="1:12" ht="12">
      <c r="A108" s="1143"/>
      <c r="B108" s="1608"/>
      <c r="C108" s="1607"/>
      <c r="D108" s="1607"/>
      <c r="E108" s="1608"/>
      <c r="F108" s="1608"/>
      <c r="G108" s="1607"/>
      <c r="H108" s="1143"/>
      <c r="I108" s="1143"/>
      <c r="J108" s="1143"/>
      <c r="K108" s="1143"/>
      <c r="L108" s="1143"/>
    </row>
    <row r="109" spans="1:12" ht="12">
      <c r="A109" s="1143"/>
      <c r="B109" s="1608"/>
      <c r="C109" s="1607"/>
      <c r="D109" s="1607"/>
      <c r="E109" s="1608"/>
      <c r="F109" s="1608"/>
      <c r="G109" s="1607"/>
      <c r="H109" s="1143"/>
      <c r="I109" s="1143"/>
      <c r="J109" s="1143"/>
      <c r="K109" s="1143"/>
      <c r="L109" s="1143"/>
    </row>
    <row r="110" spans="1:12" ht="12" hidden="1">
      <c r="A110" s="1143"/>
      <c r="B110" s="1608"/>
      <c r="C110" s="1607"/>
      <c r="D110" s="1607"/>
      <c r="E110" s="1608"/>
      <c r="F110" s="1608"/>
      <c r="G110" s="1607"/>
      <c r="H110" s="1143"/>
      <c r="I110" s="1143"/>
      <c r="J110" s="1143"/>
      <c r="K110" s="1143"/>
      <c r="L110" s="1143"/>
    </row>
    <row r="111" spans="1:12" ht="12" hidden="1">
      <c r="A111" s="1143"/>
      <c r="B111" s="1608"/>
      <c r="C111" s="1607"/>
      <c r="D111" s="1607"/>
      <c r="E111" s="1608"/>
      <c r="F111" s="1608"/>
      <c r="G111" s="1607"/>
      <c r="H111" s="1143"/>
      <c r="I111" s="1143"/>
      <c r="J111" s="1143"/>
      <c r="K111" s="1143"/>
      <c r="L111" s="1143"/>
    </row>
    <row r="112" spans="1:12" ht="12" hidden="1">
      <c r="A112" s="1143"/>
      <c r="B112" s="1608"/>
      <c r="C112" s="1607"/>
      <c r="D112" s="1607"/>
      <c r="E112" s="1608"/>
      <c r="F112" s="1608"/>
      <c r="G112" s="1607"/>
      <c r="H112" s="1143"/>
      <c r="I112" s="1143"/>
      <c r="J112" s="1143"/>
      <c r="K112" s="1143"/>
      <c r="L112" s="1143"/>
    </row>
    <row r="113" spans="1:12" ht="12" hidden="1">
      <c r="A113" s="1143"/>
      <c r="B113" s="1608"/>
      <c r="C113" s="1607"/>
      <c r="D113" s="1607"/>
      <c r="E113" s="1608"/>
      <c r="F113" s="1608"/>
      <c r="G113" s="1607"/>
      <c r="H113" s="1143"/>
      <c r="I113" s="1143"/>
      <c r="J113" s="1143"/>
      <c r="K113" s="1143"/>
      <c r="L113" s="1143"/>
    </row>
    <row r="114" spans="1:12" ht="12" hidden="1">
      <c r="A114" s="1143"/>
      <c r="B114" s="1608"/>
      <c r="C114" s="1607"/>
      <c r="D114" s="1607"/>
      <c r="E114" s="1608"/>
      <c r="F114" s="1608"/>
      <c r="G114" s="1607"/>
      <c r="H114" s="1143"/>
      <c r="I114" s="1143"/>
      <c r="J114" s="1143"/>
      <c r="K114" s="1143"/>
      <c r="L114" s="1143"/>
    </row>
    <row r="115" spans="1:12" ht="12" hidden="1">
      <c r="A115" s="1143"/>
      <c r="B115" s="1608"/>
      <c r="C115" s="1607"/>
      <c r="D115" s="1607"/>
      <c r="E115" s="1608"/>
      <c r="F115" s="1608"/>
      <c r="G115" s="1607"/>
      <c r="H115" s="1143"/>
      <c r="I115" s="1143"/>
      <c r="J115" s="1143"/>
      <c r="K115" s="1143"/>
      <c r="L115" s="1143"/>
    </row>
    <row r="116" spans="1:12" ht="12" hidden="1">
      <c r="A116" s="1143"/>
      <c r="B116" s="1608"/>
      <c r="C116" s="1607"/>
      <c r="D116" s="1607"/>
      <c r="E116" s="1608"/>
      <c r="F116" s="1608"/>
      <c r="G116" s="1607"/>
      <c r="H116" s="1143"/>
      <c r="I116" s="1143"/>
      <c r="J116" s="1143"/>
      <c r="K116" s="1143"/>
      <c r="L116" s="1143"/>
    </row>
    <row r="117" spans="1:12" ht="12">
      <c r="A117" s="1883" t="s">
        <v>321</v>
      </c>
      <c r="B117" s="1883"/>
      <c r="C117" s="1883"/>
      <c r="D117" s="1883"/>
      <c r="E117" s="1883"/>
      <c r="F117" s="1883"/>
      <c r="G117" s="1883"/>
      <c r="H117" s="1883"/>
      <c r="I117" s="1883"/>
      <c r="J117" s="1883"/>
      <c r="K117" s="1883"/>
      <c r="L117" s="1883"/>
    </row>
    <row r="118" spans="1:12" ht="12">
      <c r="A118" s="1143"/>
      <c r="B118" s="1598"/>
      <c r="C118" s="1599"/>
      <c r="D118" s="1599"/>
      <c r="E118" s="1598"/>
      <c r="F118" s="1599"/>
      <c r="G118" s="1600"/>
      <c r="H118" s="1143"/>
      <c r="I118" s="1143"/>
      <c r="J118" s="1143"/>
      <c r="K118" s="1143"/>
      <c r="L118" s="1143"/>
    </row>
    <row r="119" spans="1:12" ht="12" hidden="1">
      <c r="A119" s="1143"/>
      <c r="B119" s="1608"/>
      <c r="C119" s="1607"/>
      <c r="D119" s="1607"/>
      <c r="E119" s="1608"/>
      <c r="F119" s="1608"/>
      <c r="G119" s="1607"/>
      <c r="H119" s="1143"/>
      <c r="I119" s="1143"/>
      <c r="J119" s="1143"/>
      <c r="K119" s="1143"/>
      <c r="L119" s="1143"/>
    </row>
    <row r="120" spans="1:12" ht="12" hidden="1">
      <c r="A120" s="1143"/>
      <c r="B120" s="1608"/>
      <c r="C120" s="1607"/>
      <c r="D120" s="1607"/>
      <c r="E120" s="1608"/>
      <c r="F120" s="1608"/>
      <c r="G120" s="1607"/>
      <c r="H120" s="1143"/>
      <c r="I120" s="1143"/>
      <c r="J120" s="1143"/>
      <c r="K120" s="1143"/>
      <c r="L120" s="1143"/>
    </row>
    <row r="121" spans="1:12" ht="12" hidden="1">
      <c r="A121" s="1143"/>
      <c r="B121" s="1608"/>
      <c r="C121" s="1607"/>
      <c r="D121" s="1607"/>
      <c r="E121" s="1608"/>
      <c r="F121" s="1608"/>
      <c r="G121" s="1607"/>
      <c r="H121" s="1143"/>
      <c r="I121" s="1143"/>
      <c r="J121" s="1143"/>
      <c r="K121" s="1143"/>
      <c r="L121" s="1143"/>
    </row>
    <row r="122" spans="1:12" ht="12">
      <c r="A122" s="1143"/>
      <c r="B122" s="1608"/>
      <c r="C122" s="1607"/>
      <c r="D122" s="1607"/>
      <c r="E122" s="1608"/>
      <c r="F122" s="1608"/>
      <c r="G122" s="1607"/>
      <c r="H122" s="1143"/>
      <c r="I122" s="1143"/>
      <c r="J122" s="1143"/>
      <c r="K122" s="1143"/>
      <c r="L122" s="1143"/>
    </row>
    <row r="123" spans="1:12" ht="12">
      <c r="A123" s="1143"/>
      <c r="B123" s="1608"/>
      <c r="C123" s="1607"/>
      <c r="D123" s="1607"/>
      <c r="E123" s="1608"/>
      <c r="F123" s="1608"/>
      <c r="G123" s="1607"/>
      <c r="H123" s="1143"/>
      <c r="I123" s="1143"/>
      <c r="J123" s="1143"/>
      <c r="K123" s="1143"/>
      <c r="L123" s="1143"/>
    </row>
    <row r="124" spans="1:12" ht="12">
      <c r="A124" s="1143"/>
      <c r="B124" s="1608"/>
      <c r="C124" s="1607"/>
      <c r="D124" s="1607"/>
      <c r="E124" s="1608"/>
      <c r="F124" s="1608"/>
      <c r="G124" s="1607"/>
      <c r="H124" s="1143"/>
      <c r="I124" s="1143"/>
      <c r="J124" s="1143"/>
      <c r="K124" s="1143"/>
      <c r="L124" s="1143"/>
    </row>
    <row r="125" spans="1:12" ht="6.75" customHeight="1">
      <c r="A125" s="1143"/>
      <c r="B125" s="1608"/>
      <c r="C125" s="1607"/>
      <c r="D125" s="1607"/>
      <c r="E125" s="1608"/>
      <c r="F125" s="1608"/>
      <c r="G125" s="1607"/>
      <c r="H125" s="1143" t="s">
        <v>875</v>
      </c>
      <c r="I125" s="1143"/>
      <c r="J125" s="1143"/>
      <c r="K125" s="1143"/>
      <c r="L125" s="1143"/>
    </row>
    <row r="126" spans="1:12" ht="24" customHeight="1">
      <c r="A126" s="1598" t="s">
        <v>621</v>
      </c>
      <c r="B126" s="1608"/>
      <c r="C126" s="1607"/>
      <c r="D126" s="1607"/>
      <c r="E126" s="1608"/>
      <c r="F126" s="1608"/>
      <c r="G126" s="1615" t="s">
        <v>591</v>
      </c>
      <c r="H126" s="1616" t="s">
        <v>322</v>
      </c>
      <c r="I126" s="1616" t="s">
        <v>323</v>
      </c>
      <c r="J126" s="1616" t="s">
        <v>322</v>
      </c>
      <c r="K126" s="1617" t="s">
        <v>323</v>
      </c>
      <c r="L126" s="1760" t="s">
        <v>937</v>
      </c>
    </row>
    <row r="127" spans="1:12" ht="12">
      <c r="A127" s="1143"/>
      <c r="B127" s="1608"/>
      <c r="C127" s="1607"/>
      <c r="D127" s="1607"/>
      <c r="E127" s="1608"/>
      <c r="F127" s="1608"/>
      <c r="G127" s="1615" t="s">
        <v>798</v>
      </c>
      <c r="H127" s="1618"/>
      <c r="I127" s="1619" t="s">
        <v>798</v>
      </c>
      <c r="J127" s="1618"/>
      <c r="K127" s="1620" t="s">
        <v>798</v>
      </c>
      <c r="L127" s="1618"/>
    </row>
    <row r="128" spans="1:12" ht="12">
      <c r="A128" s="1143"/>
      <c r="B128" s="1608"/>
      <c r="C128" s="1607"/>
      <c r="D128" s="1607"/>
      <c r="E128" s="1608"/>
      <c r="F128" s="1608"/>
      <c r="G128" s="1621"/>
      <c r="H128" s="1598"/>
      <c r="I128" s="1602"/>
      <c r="J128" s="1622"/>
      <c r="K128" s="1623"/>
      <c r="L128" s="1622"/>
    </row>
    <row r="129" spans="1:12" ht="12">
      <c r="A129" s="1598" t="s">
        <v>349</v>
      </c>
      <c r="B129" s="1608"/>
      <c r="C129" s="1607"/>
      <c r="D129" s="1607"/>
      <c r="E129" s="1608"/>
      <c r="F129" s="1608"/>
      <c r="G129" s="1624"/>
      <c r="H129" s="1143"/>
      <c r="I129" s="1143"/>
      <c r="J129" s="1143"/>
      <c r="K129" s="1143"/>
      <c r="L129" s="1598"/>
    </row>
    <row r="130" spans="1:12" ht="12">
      <c r="A130" s="1598"/>
      <c r="B130" s="1143"/>
      <c r="C130" s="1600"/>
      <c r="D130" s="1600"/>
      <c r="E130" s="1143"/>
      <c r="F130" s="1143"/>
      <c r="G130" s="1607"/>
      <c r="H130" s="1143"/>
      <c r="I130" s="1607"/>
      <c r="J130" s="1143"/>
      <c r="K130" s="1143"/>
      <c r="L130" s="1143"/>
    </row>
    <row r="131" spans="1:12" ht="12" hidden="1">
      <c r="A131" s="1143"/>
      <c r="B131" s="1143"/>
      <c r="C131" s="1600"/>
      <c r="D131" s="1600"/>
      <c r="E131" s="1143"/>
      <c r="F131" s="1143"/>
      <c r="G131" s="1607"/>
      <c r="H131" s="1143"/>
      <c r="I131" s="1607"/>
      <c r="J131" s="1143"/>
      <c r="K131" s="1143"/>
      <c r="L131" s="1143"/>
    </row>
    <row r="132" spans="1:12" ht="12" hidden="1">
      <c r="A132" s="1143"/>
      <c r="B132" s="1143"/>
      <c r="C132" s="1600"/>
      <c r="D132" s="1600"/>
      <c r="E132" s="1143"/>
      <c r="F132" s="1143"/>
      <c r="G132" s="1607"/>
      <c r="H132" s="1143"/>
      <c r="I132" s="1607"/>
      <c r="J132" s="1143"/>
      <c r="K132" s="1143"/>
      <c r="L132" s="1143"/>
    </row>
    <row r="133" spans="1:12" ht="12">
      <c r="A133" s="1143"/>
      <c r="B133" s="1625" t="s">
        <v>350</v>
      </c>
      <c r="C133" s="1626"/>
      <c r="D133" s="1600"/>
      <c r="E133" s="1143"/>
      <c r="F133" s="1143"/>
      <c r="G133" s="1607">
        <v>2410</v>
      </c>
      <c r="H133" s="1143"/>
      <c r="I133" s="1607"/>
      <c r="J133" s="1143"/>
      <c r="K133" s="1143">
        <v>2410</v>
      </c>
      <c r="L133" s="1143">
        <v>2238</v>
      </c>
    </row>
    <row r="134" spans="1:12" ht="12" hidden="1">
      <c r="A134" s="1143"/>
      <c r="B134" s="1884"/>
      <c r="C134" s="1884"/>
      <c r="D134" s="1884"/>
      <c r="E134" s="1884"/>
      <c r="F134" s="1884"/>
      <c r="G134" s="1607"/>
      <c r="H134" s="1143"/>
      <c r="I134" s="1607"/>
      <c r="J134" s="1143"/>
      <c r="K134" s="1143"/>
      <c r="L134" s="1143"/>
    </row>
    <row r="135" spans="1:12" ht="12" hidden="1">
      <c r="A135" s="1143"/>
      <c r="B135" s="1884"/>
      <c r="C135" s="1884"/>
      <c r="D135" s="1884"/>
      <c r="E135" s="1884"/>
      <c r="F135" s="1884"/>
      <c r="G135" s="1607"/>
      <c r="H135" s="1143"/>
      <c r="I135" s="1607"/>
      <c r="J135" s="1143"/>
      <c r="K135" s="1143"/>
      <c r="L135" s="1143"/>
    </row>
    <row r="136" spans="1:12" ht="12">
      <c r="A136" s="1143"/>
      <c r="B136" s="1609" t="s">
        <v>1220</v>
      </c>
      <c r="C136" s="1607"/>
      <c r="D136" s="1607"/>
      <c r="E136" s="1608"/>
      <c r="F136" s="1608"/>
      <c r="G136" s="1610">
        <f>SUM(G130:G135)</f>
        <v>2410</v>
      </c>
      <c r="H136" s="1143">
        <v>0</v>
      </c>
      <c r="I136" s="1598">
        <f>SUM(I130:I135)</f>
        <v>0</v>
      </c>
      <c r="J136" s="1598">
        <f>SUM(J130:J135)</f>
        <v>0</v>
      </c>
      <c r="K136" s="1598">
        <f>SUM(K130:K135)</f>
        <v>2410</v>
      </c>
      <c r="L136" s="1598">
        <f>SUM(L130:L135)</f>
        <v>2238</v>
      </c>
    </row>
    <row r="137" spans="1:12" ht="12">
      <c r="A137" s="1143"/>
      <c r="B137" s="1608"/>
      <c r="C137" s="1607"/>
      <c r="D137" s="1607"/>
      <c r="E137" s="1608"/>
      <c r="F137" s="1608"/>
      <c r="G137" s="1607"/>
      <c r="H137" s="1143"/>
      <c r="I137" s="1143"/>
      <c r="J137" s="1143"/>
      <c r="K137" s="1143"/>
      <c r="L137" s="1143"/>
    </row>
    <row r="138" spans="1:12" ht="12">
      <c r="A138" s="1598" t="s">
        <v>351</v>
      </c>
      <c r="B138" s="1608"/>
      <c r="C138" s="1607"/>
      <c r="D138" s="1607"/>
      <c r="E138" s="1608"/>
      <c r="F138" s="1608"/>
      <c r="G138" s="1607"/>
      <c r="H138" s="1143"/>
      <c r="I138" s="1143"/>
      <c r="J138" s="1143"/>
      <c r="K138" s="1143"/>
      <c r="L138" s="1143"/>
    </row>
    <row r="139" spans="1:12" ht="12" hidden="1">
      <c r="A139" s="1598"/>
      <c r="B139" s="1889"/>
      <c r="C139" s="1889"/>
      <c r="D139" s="1889"/>
      <c r="E139" s="1889"/>
      <c r="F139" s="1889"/>
      <c r="G139" s="1607"/>
      <c r="H139" s="1143"/>
      <c r="I139" s="1143"/>
      <c r="J139" s="1143"/>
      <c r="K139" s="1143"/>
      <c r="L139" s="1143"/>
    </row>
    <row r="140" spans="1:12" ht="12" hidden="1">
      <c r="A140" s="1598"/>
      <c r="B140" s="1884"/>
      <c r="C140" s="1884"/>
      <c r="D140" s="1884"/>
      <c r="E140" s="1884"/>
      <c r="F140" s="1884"/>
      <c r="G140" s="1607"/>
      <c r="H140" s="1143"/>
      <c r="I140" s="1143"/>
      <c r="J140" s="1143"/>
      <c r="K140" s="1143"/>
      <c r="L140" s="1143"/>
    </row>
    <row r="141" spans="1:12" ht="12">
      <c r="A141" s="1598"/>
      <c r="B141" s="1625" t="s">
        <v>1277</v>
      </c>
      <c r="C141" s="1626"/>
      <c r="D141" s="1626"/>
      <c r="E141" s="1625"/>
      <c r="F141" s="1625"/>
      <c r="G141" s="1607">
        <v>97213</v>
      </c>
      <c r="H141" s="1143"/>
      <c r="I141" s="1143"/>
      <c r="J141" s="1143"/>
      <c r="K141" s="1607">
        <v>97213</v>
      </c>
      <c r="L141" s="1143">
        <v>5873</v>
      </c>
    </row>
    <row r="142" spans="1:12" ht="12">
      <c r="A142" s="1598"/>
      <c r="B142" s="1886" t="s">
        <v>352</v>
      </c>
      <c r="C142" s="1886"/>
      <c r="D142" s="1886"/>
      <c r="E142" s="1886"/>
      <c r="F142" s="1886"/>
      <c r="G142" s="1607">
        <v>204597</v>
      </c>
      <c r="H142" s="1143"/>
      <c r="I142" s="1143"/>
      <c r="J142" s="1143"/>
      <c r="K142" s="1607">
        <v>204597</v>
      </c>
      <c r="L142" s="1143"/>
    </row>
    <row r="143" spans="1:12" ht="12" customHeight="1">
      <c r="A143" s="1598"/>
      <c r="B143" s="1890" t="s">
        <v>353</v>
      </c>
      <c r="C143" s="1890"/>
      <c r="D143" s="1890"/>
      <c r="E143" s="1890"/>
      <c r="F143" s="1890"/>
      <c r="G143" s="1607">
        <v>200000</v>
      </c>
      <c r="H143" s="1143"/>
      <c r="I143" s="1143"/>
      <c r="J143" s="1143"/>
      <c r="K143" s="1607">
        <v>200000</v>
      </c>
      <c r="L143" s="1143">
        <v>3683</v>
      </c>
    </row>
    <row r="144" spans="1:12" ht="12">
      <c r="A144" s="1598"/>
      <c r="B144" s="1886" t="s">
        <v>354</v>
      </c>
      <c r="C144" s="1886"/>
      <c r="D144" s="1886"/>
      <c r="E144" s="1886"/>
      <c r="F144" s="1886"/>
      <c r="G144" s="1607">
        <v>1300</v>
      </c>
      <c r="H144" s="1143"/>
      <c r="I144" s="1143"/>
      <c r="J144" s="1143"/>
      <c r="K144" s="1607">
        <v>1300</v>
      </c>
      <c r="L144" s="1143">
        <v>1300</v>
      </c>
    </row>
    <row r="145" spans="1:12" ht="12" hidden="1">
      <c r="A145" s="1598"/>
      <c r="B145" s="1627"/>
      <c r="C145" s="1614"/>
      <c r="D145" s="1614"/>
      <c r="E145" s="1614"/>
      <c r="F145" s="1614"/>
      <c r="G145" s="1607"/>
      <c r="H145" s="1143"/>
      <c r="I145" s="1143"/>
      <c r="J145" s="1143"/>
      <c r="K145" s="1607"/>
      <c r="L145" s="1143"/>
    </row>
    <row r="146" spans="1:12" ht="12">
      <c r="A146" s="1598"/>
      <c r="B146" s="1613" t="s">
        <v>355</v>
      </c>
      <c r="C146" s="1614"/>
      <c r="D146" s="1614"/>
      <c r="E146" s="1614"/>
      <c r="F146" s="1614"/>
      <c r="G146" s="1607">
        <v>28100</v>
      </c>
      <c r="H146" s="1143"/>
      <c r="I146" s="1143"/>
      <c r="J146" s="1143"/>
      <c r="K146" s="1607">
        <v>28100</v>
      </c>
      <c r="L146" s="1143"/>
    </row>
    <row r="147" spans="1:12" ht="12">
      <c r="A147" s="1598"/>
      <c r="B147" s="1886" t="s">
        <v>356</v>
      </c>
      <c r="C147" s="1886"/>
      <c r="D147" s="1886"/>
      <c r="E147" s="1886"/>
      <c r="F147" s="1886"/>
      <c r="G147" s="1607">
        <v>322274</v>
      </c>
      <c r="H147" s="1143"/>
      <c r="I147" s="1143"/>
      <c r="J147" s="1143"/>
      <c r="K147" s="1607">
        <v>322274</v>
      </c>
      <c r="L147" s="1143">
        <v>47183</v>
      </c>
    </row>
    <row r="148" spans="1:12" ht="12">
      <c r="A148" s="1598"/>
      <c r="B148" s="1886" t="s">
        <v>328</v>
      </c>
      <c r="C148" s="1886"/>
      <c r="D148" s="1886"/>
      <c r="E148" s="1886"/>
      <c r="F148" s="1886"/>
      <c r="G148" s="1607">
        <v>3110</v>
      </c>
      <c r="H148" s="1143"/>
      <c r="I148" s="1607"/>
      <c r="J148" s="1143"/>
      <c r="K148" s="1607">
        <v>3110</v>
      </c>
      <c r="L148" s="1143">
        <v>4188</v>
      </c>
    </row>
    <row r="149" spans="1:12" ht="12" hidden="1">
      <c r="A149" s="1598"/>
      <c r="B149" s="1614"/>
      <c r="C149" s="1628"/>
      <c r="D149" s="1628"/>
      <c r="E149" s="1628"/>
      <c r="F149" s="1628"/>
      <c r="G149" s="1607"/>
      <c r="H149" s="1143"/>
      <c r="I149" s="1607"/>
      <c r="J149" s="1143"/>
      <c r="K149" s="1607"/>
      <c r="L149" s="1143"/>
    </row>
    <row r="150" spans="1:12" ht="12">
      <c r="A150" s="1143"/>
      <c r="B150" s="1886" t="s">
        <v>357</v>
      </c>
      <c r="C150" s="1886"/>
      <c r="D150" s="1886"/>
      <c r="E150" s="1886"/>
      <c r="F150" s="1886"/>
      <c r="G150" s="1607">
        <v>1170</v>
      </c>
      <c r="H150" s="1143"/>
      <c r="I150" s="1607"/>
      <c r="J150" s="1143"/>
      <c r="K150" s="1607">
        <v>1170</v>
      </c>
      <c r="L150" s="1143"/>
    </row>
    <row r="151" spans="1:12" ht="12" hidden="1">
      <c r="A151" s="1143"/>
      <c r="B151" s="1886"/>
      <c r="C151" s="1886"/>
      <c r="D151" s="1886"/>
      <c r="E151" s="1886"/>
      <c r="F151" s="1886"/>
      <c r="G151" s="1607"/>
      <c r="H151" s="1143"/>
      <c r="I151" s="1607"/>
      <c r="J151" s="1143"/>
      <c r="K151" s="1607"/>
      <c r="L151" s="1143"/>
    </row>
    <row r="152" spans="1:12" ht="12" hidden="1">
      <c r="A152" s="1143"/>
      <c r="B152" s="1886"/>
      <c r="C152" s="1886"/>
      <c r="D152" s="1886"/>
      <c r="E152" s="1886"/>
      <c r="F152" s="1886"/>
      <c r="G152" s="1607"/>
      <c r="H152" s="1143"/>
      <c r="I152" s="1607"/>
      <c r="J152" s="1143"/>
      <c r="K152" s="1607"/>
      <c r="L152" s="1143"/>
    </row>
    <row r="153" spans="1:12" ht="12" hidden="1">
      <c r="A153" s="1143"/>
      <c r="B153" s="1886"/>
      <c r="C153" s="1886"/>
      <c r="D153" s="1886"/>
      <c r="E153" s="1886"/>
      <c r="F153" s="1886"/>
      <c r="G153" s="1607"/>
      <c r="H153" s="1143"/>
      <c r="I153" s="1607"/>
      <c r="J153" s="1143"/>
      <c r="K153" s="1607"/>
      <c r="L153" s="1143"/>
    </row>
    <row r="154" spans="1:12" ht="12" hidden="1">
      <c r="A154" s="1143"/>
      <c r="B154" s="1886"/>
      <c r="C154" s="1886"/>
      <c r="D154" s="1886"/>
      <c r="E154" s="1886"/>
      <c r="F154" s="1886"/>
      <c r="G154" s="1607"/>
      <c r="H154" s="1143"/>
      <c r="I154" s="1607"/>
      <c r="J154" s="1143"/>
      <c r="K154" s="1607"/>
      <c r="L154" s="1143"/>
    </row>
    <row r="155" spans="1:12" ht="12" hidden="1">
      <c r="A155" s="1143"/>
      <c r="B155" s="1886"/>
      <c r="C155" s="1886"/>
      <c r="D155" s="1886"/>
      <c r="E155" s="1886"/>
      <c r="F155" s="1886"/>
      <c r="G155" s="1607"/>
      <c r="H155" s="1143"/>
      <c r="I155" s="1607"/>
      <c r="J155" s="1143"/>
      <c r="K155" s="1607"/>
      <c r="L155" s="1143"/>
    </row>
    <row r="156" spans="1:12" ht="12" hidden="1">
      <c r="A156" s="1143"/>
      <c r="B156" s="1629"/>
      <c r="C156" s="1630"/>
      <c r="D156" s="1630"/>
      <c r="E156" s="1629"/>
      <c r="F156" s="1629"/>
      <c r="G156" s="1607"/>
      <c r="H156" s="1143"/>
      <c r="I156" s="1607"/>
      <c r="J156" s="1143"/>
      <c r="K156" s="1607"/>
      <c r="L156" s="1143"/>
    </row>
    <row r="157" spans="1:12" ht="12" hidden="1">
      <c r="A157" s="1143"/>
      <c r="B157" s="1886"/>
      <c r="C157" s="1886"/>
      <c r="D157" s="1886"/>
      <c r="E157" s="1886"/>
      <c r="F157" s="1886"/>
      <c r="G157" s="1607"/>
      <c r="H157" s="1143"/>
      <c r="I157" s="1607"/>
      <c r="J157" s="1143"/>
      <c r="K157" s="1607"/>
      <c r="L157" s="1143"/>
    </row>
    <row r="158" spans="1:12" ht="12">
      <c r="A158" s="1143"/>
      <c r="B158" s="1886" t="s">
        <v>358</v>
      </c>
      <c r="C158" s="1886"/>
      <c r="D158" s="1886"/>
      <c r="E158" s="1886"/>
      <c r="F158" s="1886"/>
      <c r="G158" s="1607">
        <v>890</v>
      </c>
      <c r="H158" s="1143"/>
      <c r="I158" s="1607"/>
      <c r="J158" s="1143"/>
      <c r="K158" s="1607">
        <v>890</v>
      </c>
      <c r="L158" s="1143"/>
    </row>
    <row r="159" spans="1:12" ht="12">
      <c r="A159" s="1143"/>
      <c r="B159" s="1886" t="s">
        <v>359</v>
      </c>
      <c r="C159" s="1886"/>
      <c r="D159" s="1886"/>
      <c r="E159" s="1886"/>
      <c r="F159" s="1886"/>
      <c r="G159" s="1607">
        <v>380</v>
      </c>
      <c r="H159" s="1143"/>
      <c r="I159" s="1607"/>
      <c r="J159" s="1143"/>
      <c r="K159" s="1607">
        <v>380</v>
      </c>
      <c r="L159" s="1143">
        <v>294</v>
      </c>
    </row>
    <row r="160" spans="1:12" ht="12">
      <c r="A160" s="1143"/>
      <c r="B160" s="1886" t="s">
        <v>360</v>
      </c>
      <c r="C160" s="1886"/>
      <c r="D160" s="1886"/>
      <c r="E160" s="1886"/>
      <c r="F160" s="1886"/>
      <c r="G160" s="1607">
        <v>1270</v>
      </c>
      <c r="H160" s="1143"/>
      <c r="I160" s="1607"/>
      <c r="J160" s="1143"/>
      <c r="K160" s="1607">
        <v>1270</v>
      </c>
      <c r="L160" s="1143"/>
    </row>
    <row r="161" spans="1:12" ht="12" hidden="1">
      <c r="A161" s="1143"/>
      <c r="B161" s="1884"/>
      <c r="C161" s="1884"/>
      <c r="D161" s="1884"/>
      <c r="E161" s="1884"/>
      <c r="F161" s="1884"/>
      <c r="G161" s="1607"/>
      <c r="H161" s="1143"/>
      <c r="I161" s="1607"/>
      <c r="J161" s="1143"/>
      <c r="K161" s="1607"/>
      <c r="L161" s="1143"/>
    </row>
    <row r="162" spans="1:12" ht="12" hidden="1">
      <c r="A162" s="1143"/>
      <c r="B162" s="1884"/>
      <c r="C162" s="1884"/>
      <c r="D162" s="1884"/>
      <c r="E162" s="1884"/>
      <c r="F162" s="1884"/>
      <c r="G162" s="1607"/>
      <c r="H162" s="1143"/>
      <c r="I162" s="1607"/>
      <c r="J162" s="1143"/>
      <c r="K162" s="1607"/>
      <c r="L162" s="1143"/>
    </row>
    <row r="163" spans="1:12" ht="12" hidden="1">
      <c r="A163" s="1143"/>
      <c r="B163" s="1608"/>
      <c r="C163" s="1607"/>
      <c r="D163" s="1607"/>
      <c r="E163" s="1608"/>
      <c r="F163" s="1608"/>
      <c r="G163" s="1607"/>
      <c r="H163" s="1143"/>
      <c r="I163" s="1607"/>
      <c r="J163" s="1143"/>
      <c r="K163" s="1607"/>
      <c r="L163" s="1143"/>
    </row>
    <row r="164" spans="1:12" ht="12" hidden="1">
      <c r="A164" s="1143"/>
      <c r="B164" s="1884"/>
      <c r="C164" s="1884"/>
      <c r="D164" s="1884"/>
      <c r="E164" s="1884"/>
      <c r="F164" s="1884"/>
      <c r="G164" s="1607"/>
      <c r="H164" s="1143"/>
      <c r="I164" s="1607"/>
      <c r="J164" s="1143"/>
      <c r="K164" s="1607"/>
      <c r="L164" s="1143"/>
    </row>
    <row r="165" spans="1:12" ht="12" hidden="1">
      <c r="A165" s="1143"/>
      <c r="B165" s="1884"/>
      <c r="C165" s="1884"/>
      <c r="D165" s="1884"/>
      <c r="E165" s="1884"/>
      <c r="F165" s="1884"/>
      <c r="G165" s="1607"/>
      <c r="H165" s="1143"/>
      <c r="I165" s="1607"/>
      <c r="J165" s="1143"/>
      <c r="K165" s="1607"/>
      <c r="L165" s="1143"/>
    </row>
    <row r="166" spans="1:12" ht="12" hidden="1">
      <c r="A166" s="1143"/>
      <c r="B166" s="1884"/>
      <c r="C166" s="1884"/>
      <c r="D166" s="1884"/>
      <c r="E166" s="1884"/>
      <c r="F166" s="1884"/>
      <c r="G166" s="1607"/>
      <c r="H166" s="1143"/>
      <c r="I166" s="1607"/>
      <c r="J166" s="1143"/>
      <c r="K166" s="1607"/>
      <c r="L166" s="1143"/>
    </row>
    <row r="167" spans="1:12" ht="12" hidden="1">
      <c r="A167" s="1143"/>
      <c r="B167" s="1884"/>
      <c r="C167" s="1884"/>
      <c r="D167" s="1884"/>
      <c r="E167" s="1884"/>
      <c r="F167" s="1884"/>
      <c r="G167" s="1607"/>
      <c r="H167" s="1143"/>
      <c r="I167" s="1607"/>
      <c r="J167" s="1143"/>
      <c r="K167" s="1607"/>
      <c r="L167" s="1143"/>
    </row>
    <row r="168" spans="1:12" ht="12" hidden="1">
      <c r="A168" s="1143"/>
      <c r="B168" s="1884"/>
      <c r="C168" s="1884"/>
      <c r="D168" s="1884"/>
      <c r="E168" s="1884"/>
      <c r="F168" s="1884"/>
      <c r="G168" s="1607"/>
      <c r="H168" s="1143"/>
      <c r="I168" s="1607"/>
      <c r="J168" s="1143"/>
      <c r="K168" s="1607"/>
      <c r="L168" s="1143"/>
    </row>
    <row r="169" spans="1:12" ht="12" hidden="1">
      <c r="A169" s="1143"/>
      <c r="B169" s="1884"/>
      <c r="C169" s="1884"/>
      <c r="D169" s="1884"/>
      <c r="E169" s="1884"/>
      <c r="F169" s="1884"/>
      <c r="G169" s="1607"/>
      <c r="H169" s="1143"/>
      <c r="I169" s="1607"/>
      <c r="J169" s="1143"/>
      <c r="K169" s="1607"/>
      <c r="L169" s="1143"/>
    </row>
    <row r="170" spans="1:12" ht="12" hidden="1">
      <c r="A170" s="1143"/>
      <c r="B170" s="1884"/>
      <c r="C170" s="1884"/>
      <c r="D170" s="1884"/>
      <c r="E170" s="1884"/>
      <c r="F170" s="1884"/>
      <c r="G170" s="1607"/>
      <c r="H170" s="1143"/>
      <c r="I170" s="1607"/>
      <c r="J170" s="1143"/>
      <c r="K170" s="1607"/>
      <c r="L170" s="1143"/>
    </row>
    <row r="171" spans="1:12" ht="12" hidden="1">
      <c r="A171" s="1143"/>
      <c r="B171" s="1884"/>
      <c r="C171" s="1884"/>
      <c r="D171" s="1884"/>
      <c r="E171" s="1884"/>
      <c r="F171" s="1884"/>
      <c r="G171" s="1607"/>
      <c r="H171" s="1143"/>
      <c r="I171" s="1607"/>
      <c r="J171" s="1143"/>
      <c r="K171" s="1607"/>
      <c r="L171" s="1143"/>
    </row>
    <row r="172" spans="1:12" ht="12.75">
      <c r="A172" s="1143"/>
      <c r="B172" s="1884" t="s">
        <v>939</v>
      </c>
      <c r="C172" s="1891"/>
      <c r="D172" s="1891"/>
      <c r="E172" s="1891"/>
      <c r="F172" s="1891"/>
      <c r="G172" s="1607">
        <v>575</v>
      </c>
      <c r="H172" s="1143"/>
      <c r="I172" s="1607"/>
      <c r="J172" s="1143"/>
      <c r="K172" s="1607">
        <v>575</v>
      </c>
      <c r="L172" s="1143">
        <v>772</v>
      </c>
    </row>
    <row r="173" spans="1:12" ht="12">
      <c r="A173" s="1143"/>
      <c r="B173" s="1609" t="s">
        <v>1220</v>
      </c>
      <c r="C173" s="1607"/>
      <c r="D173" s="1607"/>
      <c r="E173" s="1608"/>
      <c r="F173" s="1608"/>
      <c r="G173" s="1610">
        <f>SUM(G141:G172)</f>
        <v>860879</v>
      </c>
      <c r="H173" s="1143">
        <v>0</v>
      </c>
      <c r="I173" s="1596">
        <f>SUM(I139:I171)</f>
        <v>0</v>
      </c>
      <c r="J173" s="1598">
        <f>SUM(J139:J171)</f>
        <v>0</v>
      </c>
      <c r="K173" s="1610">
        <f>SUM(K141:K172)</f>
        <v>860879</v>
      </c>
      <c r="L173" s="1598">
        <f>SUM(L139:L172)</f>
        <v>63293</v>
      </c>
    </row>
    <row r="174" spans="1:12" ht="12">
      <c r="A174" s="1143"/>
      <c r="B174" s="1608"/>
      <c r="C174" s="1607"/>
      <c r="D174" s="1607"/>
      <c r="E174" s="1608"/>
      <c r="F174" s="1608"/>
      <c r="G174" s="1607"/>
      <c r="H174" s="1143"/>
      <c r="I174" s="1143"/>
      <c r="J174" s="1143"/>
      <c r="K174" s="1143"/>
      <c r="L174" s="1143"/>
    </row>
    <row r="175" spans="1:12" ht="12">
      <c r="A175" s="1598" t="s">
        <v>361</v>
      </c>
      <c r="B175" s="1608"/>
      <c r="C175" s="1607"/>
      <c r="D175" s="1607"/>
      <c r="E175" s="1608"/>
      <c r="F175" s="1608"/>
      <c r="G175" s="1607"/>
      <c r="H175" s="1143"/>
      <c r="I175" s="1143"/>
      <c r="J175" s="1143"/>
      <c r="K175" s="1143"/>
      <c r="L175" s="1143"/>
    </row>
    <row r="176" spans="1:12" ht="12">
      <c r="A176" s="1143"/>
      <c r="B176" s="1884"/>
      <c r="C176" s="1884"/>
      <c r="D176" s="1884"/>
      <c r="E176" s="1884"/>
      <c r="F176" s="1884"/>
      <c r="G176" s="1607"/>
      <c r="H176" s="1143"/>
      <c r="I176" s="1607"/>
      <c r="J176" s="1143"/>
      <c r="K176" s="1143"/>
      <c r="L176" s="1143"/>
    </row>
    <row r="177" spans="1:12" ht="12">
      <c r="A177" s="1143"/>
      <c r="B177" s="1629" t="s">
        <v>362</v>
      </c>
      <c r="C177" s="1607"/>
      <c r="D177" s="1607"/>
      <c r="E177" s="1608"/>
      <c r="F177" s="1608"/>
      <c r="G177" s="1607">
        <v>135</v>
      </c>
      <c r="H177" s="1143"/>
      <c r="I177" s="1607"/>
      <c r="J177" s="1143"/>
      <c r="K177" s="1143"/>
      <c r="L177" s="1143">
        <v>0</v>
      </c>
    </row>
    <row r="178" spans="1:12" ht="12" hidden="1">
      <c r="A178" s="1143"/>
      <c r="B178" s="1884"/>
      <c r="C178" s="1884"/>
      <c r="D178" s="1884"/>
      <c r="E178" s="1884"/>
      <c r="F178" s="1884"/>
      <c r="G178" s="1607"/>
      <c r="H178" s="1143"/>
      <c r="I178" s="1607"/>
      <c r="J178" s="1143"/>
      <c r="K178" s="1143"/>
      <c r="L178" s="1143"/>
    </row>
    <row r="179" spans="1:12" ht="12.75" hidden="1">
      <c r="A179" s="1143"/>
      <c r="B179" s="1604"/>
      <c r="C179" s="1109"/>
      <c r="D179" s="1109"/>
      <c r="E179" s="1109"/>
      <c r="F179" s="1109"/>
      <c r="G179" s="1607"/>
      <c r="H179" s="1143"/>
      <c r="I179" s="1607"/>
      <c r="J179" s="1143"/>
      <c r="K179" s="1143"/>
      <c r="L179" s="1143"/>
    </row>
    <row r="180" spans="1:12" ht="12" hidden="1">
      <c r="A180" s="1143"/>
      <c r="B180" s="1608"/>
      <c r="C180" s="1607"/>
      <c r="D180" s="1607"/>
      <c r="E180" s="1608"/>
      <c r="F180" s="1608"/>
      <c r="G180" s="1607"/>
      <c r="H180" s="1143"/>
      <c r="I180" s="1607"/>
      <c r="J180" s="1143"/>
      <c r="K180" s="1143"/>
      <c r="L180" s="1143"/>
    </row>
    <row r="181" spans="1:12" ht="12" hidden="1">
      <c r="A181" s="1143"/>
      <c r="B181" s="1884"/>
      <c r="C181" s="1884"/>
      <c r="D181" s="1884"/>
      <c r="E181" s="1884"/>
      <c r="F181" s="1884"/>
      <c r="G181" s="1607"/>
      <c r="H181" s="1143"/>
      <c r="I181" s="1143"/>
      <c r="J181" s="1143"/>
      <c r="K181" s="1143"/>
      <c r="L181" s="1143"/>
    </row>
    <row r="182" spans="1:12" ht="12" hidden="1">
      <c r="A182" s="1143"/>
      <c r="B182" s="1884"/>
      <c r="C182" s="1884"/>
      <c r="D182" s="1884"/>
      <c r="E182" s="1884"/>
      <c r="F182" s="1884"/>
      <c r="G182" s="1607"/>
      <c r="H182" s="1143"/>
      <c r="I182" s="1143"/>
      <c r="J182" s="1143"/>
      <c r="K182" s="1143"/>
      <c r="L182" s="1143"/>
    </row>
    <row r="183" spans="1:12" ht="12">
      <c r="A183" s="1143"/>
      <c r="B183" s="1609" t="s">
        <v>1220</v>
      </c>
      <c r="C183" s="1607"/>
      <c r="D183" s="1607"/>
      <c r="E183" s="1608"/>
      <c r="F183" s="1608"/>
      <c r="G183" s="1610">
        <f>SUM(G176:G180)</f>
        <v>135</v>
      </c>
      <c r="H183" s="1143">
        <v>0</v>
      </c>
      <c r="I183" s="1598">
        <f>SUM(I176:I180)</f>
        <v>0</v>
      </c>
      <c r="J183" s="1598">
        <f>SUM(J176:J180)</f>
        <v>0</v>
      </c>
      <c r="K183" s="1598">
        <f>SUM(K176:K180)</f>
        <v>0</v>
      </c>
      <c r="L183" s="1598">
        <f>SUM(L176:L180)</f>
        <v>0</v>
      </c>
    </row>
    <row r="184" spans="1:12" ht="12">
      <c r="A184" s="1143"/>
      <c r="B184" s="1608"/>
      <c r="C184" s="1607"/>
      <c r="D184" s="1607"/>
      <c r="E184" s="1608"/>
      <c r="F184" s="1608"/>
      <c r="G184" s="1607"/>
      <c r="H184" s="1143"/>
      <c r="I184" s="1143"/>
      <c r="J184" s="1143"/>
      <c r="K184" s="1143"/>
      <c r="L184" s="1143"/>
    </row>
    <row r="185" spans="1:12" ht="12" hidden="1">
      <c r="A185" s="1598"/>
      <c r="B185" s="1608"/>
      <c r="C185" s="1607"/>
      <c r="D185" s="1607"/>
      <c r="E185" s="1608"/>
      <c r="F185" s="1608"/>
      <c r="G185" s="1610"/>
      <c r="H185" s="1143"/>
      <c r="I185" s="1143"/>
      <c r="J185" s="1143"/>
      <c r="K185" s="1143"/>
      <c r="L185" s="1143"/>
    </row>
    <row r="186" spans="1:12" ht="12">
      <c r="A186" s="1143"/>
      <c r="B186" s="1608"/>
      <c r="C186" s="1607"/>
      <c r="D186" s="1607"/>
      <c r="E186" s="1608"/>
      <c r="F186" s="1608"/>
      <c r="G186" s="1607"/>
      <c r="H186" s="1143"/>
      <c r="I186" s="1143"/>
      <c r="J186" s="1143"/>
      <c r="K186" s="1143"/>
      <c r="L186" s="1143"/>
    </row>
    <row r="187" spans="1:12" ht="12">
      <c r="A187" s="1598" t="s">
        <v>363</v>
      </c>
      <c r="B187" s="1608" t="s">
        <v>364</v>
      </c>
      <c r="C187" s="1607"/>
      <c r="D187" s="1607"/>
      <c r="E187" s="1608"/>
      <c r="F187" s="1608"/>
      <c r="G187" s="1607"/>
      <c r="H187" s="1143"/>
      <c r="I187" s="1143"/>
      <c r="J187" s="1143"/>
      <c r="K187" s="1143"/>
      <c r="L187" s="1143"/>
    </row>
    <row r="188" spans="1:12" ht="12" hidden="1">
      <c r="A188" s="1143"/>
      <c r="B188" s="1884"/>
      <c r="C188" s="1884"/>
      <c r="D188" s="1884"/>
      <c r="E188" s="1884"/>
      <c r="F188" s="1884"/>
      <c r="G188" s="1607"/>
      <c r="H188" s="1143"/>
      <c r="I188" s="1143"/>
      <c r="J188" s="1143"/>
      <c r="K188" s="1143"/>
      <c r="L188" s="1143"/>
    </row>
    <row r="189" spans="1:12" ht="12.75" hidden="1">
      <c r="A189" s="1143"/>
      <c r="B189" s="1604"/>
      <c r="C189" s="1109"/>
      <c r="D189" s="1109"/>
      <c r="E189" s="1109"/>
      <c r="F189" s="1109"/>
      <c r="G189" s="1607"/>
      <c r="H189" s="1143"/>
      <c r="I189" s="1607"/>
      <c r="J189" s="1143"/>
      <c r="K189" s="1143"/>
      <c r="L189" s="1143"/>
    </row>
    <row r="190" spans="1:12" ht="12.75" hidden="1">
      <c r="A190" s="1143"/>
      <c r="B190" s="1604" t="s">
        <v>1085</v>
      </c>
      <c r="C190" s="1600"/>
      <c r="D190" s="1109"/>
      <c r="E190" s="1109"/>
      <c r="F190" s="1109"/>
      <c r="G190" s="1607"/>
      <c r="H190" s="1143"/>
      <c r="I190" s="1607"/>
      <c r="J190" s="1143"/>
      <c r="K190" s="1143"/>
      <c r="L190" s="1143"/>
    </row>
    <row r="191" spans="1:12" ht="12.75" hidden="1">
      <c r="A191" s="1143"/>
      <c r="B191" s="1604" t="s">
        <v>365</v>
      </c>
      <c r="C191" s="1109"/>
      <c r="D191" s="1109"/>
      <c r="E191" s="1109"/>
      <c r="F191" s="1109"/>
      <c r="G191" s="1607"/>
      <c r="H191" s="1143"/>
      <c r="I191" s="1607"/>
      <c r="J191" s="1143"/>
      <c r="K191" s="1143"/>
      <c r="L191" s="1143"/>
    </row>
    <row r="192" spans="1:12" ht="12.75" hidden="1">
      <c r="A192" s="1143"/>
      <c r="B192" s="1604" t="s">
        <v>366</v>
      </c>
      <c r="C192" s="1109"/>
      <c r="D192" s="1109"/>
      <c r="E192" s="1109"/>
      <c r="F192" s="1109"/>
      <c r="G192" s="1607"/>
      <c r="H192" s="1143"/>
      <c r="I192" s="1607"/>
      <c r="J192" s="1143"/>
      <c r="K192" s="1143"/>
      <c r="L192" s="1143"/>
    </row>
    <row r="193" spans="1:12" ht="12" hidden="1">
      <c r="A193" s="1143"/>
      <c r="B193" s="1884"/>
      <c r="C193" s="1884"/>
      <c r="D193" s="1884"/>
      <c r="E193" s="1884"/>
      <c r="F193" s="1884"/>
      <c r="G193" s="1607"/>
      <c r="H193" s="1143"/>
      <c r="I193" s="1607"/>
      <c r="J193" s="1143"/>
      <c r="K193" s="1143"/>
      <c r="L193" s="1143"/>
    </row>
    <row r="194" spans="1:12" ht="12">
      <c r="A194" s="1143"/>
      <c r="B194" s="1609" t="s">
        <v>1220</v>
      </c>
      <c r="C194" s="1607"/>
      <c r="D194" s="1607"/>
      <c r="E194" s="1608"/>
      <c r="F194" s="1608"/>
      <c r="G194" s="1610">
        <f>SUM(G187:G193)</f>
        <v>0</v>
      </c>
      <c r="H194" s="1143">
        <v>0</v>
      </c>
      <c r="I194" s="1598">
        <f>SUM(I189:I193)</f>
        <v>0</v>
      </c>
      <c r="J194" s="1598">
        <f>SUM(J189:J193)</f>
        <v>0</v>
      </c>
      <c r="K194" s="1598">
        <f>SUM(K189:K193)</f>
        <v>0</v>
      </c>
      <c r="L194" s="1598">
        <f>SUM(L189:L193)</f>
        <v>0</v>
      </c>
    </row>
    <row r="195" spans="1:12" ht="12">
      <c r="A195" s="1143"/>
      <c r="B195" s="1608"/>
      <c r="C195" s="1607"/>
      <c r="D195" s="1607"/>
      <c r="E195" s="1608"/>
      <c r="F195" s="1608"/>
      <c r="G195" s="1607"/>
      <c r="H195" s="1143"/>
      <c r="I195" s="1143"/>
      <c r="J195" s="1143"/>
      <c r="K195" s="1143"/>
      <c r="L195" s="1143"/>
    </row>
    <row r="196" spans="1:12" ht="12" hidden="1">
      <c r="A196" s="1598"/>
      <c r="B196" s="1608"/>
      <c r="C196" s="1607"/>
      <c r="D196" s="1607"/>
      <c r="E196" s="1608"/>
      <c r="F196" s="1608"/>
      <c r="G196" s="1610"/>
      <c r="H196" s="1143"/>
      <c r="I196" s="1143"/>
      <c r="J196" s="1143"/>
      <c r="K196" s="1143"/>
      <c r="L196" s="1143"/>
    </row>
    <row r="197" spans="1:12" ht="12">
      <c r="A197" s="1143"/>
      <c r="B197" s="1608"/>
      <c r="C197" s="1607"/>
      <c r="D197" s="1607"/>
      <c r="E197" s="1608"/>
      <c r="F197" s="1608"/>
      <c r="G197" s="1607"/>
      <c r="H197" s="1143"/>
      <c r="I197" s="1143"/>
      <c r="J197" s="1143"/>
      <c r="K197" s="1143"/>
      <c r="L197" s="1143"/>
    </row>
    <row r="198" spans="1:12" ht="12">
      <c r="A198" s="1598" t="s">
        <v>367</v>
      </c>
      <c r="B198" s="1608"/>
      <c r="C198" s="1607"/>
      <c r="D198" s="1607"/>
      <c r="E198" s="1608"/>
      <c r="F198" s="1608"/>
      <c r="G198" s="1610">
        <v>0</v>
      </c>
      <c r="H198" s="1143">
        <v>-704</v>
      </c>
      <c r="I198" s="1598">
        <v>15013</v>
      </c>
      <c r="J198" s="1598">
        <v>-5273</v>
      </c>
      <c r="K198" s="1598">
        <v>0</v>
      </c>
      <c r="L198" s="1598">
        <v>0</v>
      </c>
    </row>
    <row r="199" spans="1:12" ht="12">
      <c r="A199" s="1598"/>
      <c r="B199" s="1608"/>
      <c r="C199" s="1607"/>
      <c r="D199" s="1607"/>
      <c r="E199" s="1608"/>
      <c r="F199" s="1608"/>
      <c r="G199" s="1610"/>
      <c r="H199" s="1143"/>
      <c r="I199" s="1598"/>
      <c r="J199" s="1598"/>
      <c r="K199" s="1598"/>
      <c r="L199" s="1598"/>
    </row>
    <row r="200" spans="1:12" ht="12">
      <c r="A200" s="1598" t="s">
        <v>368</v>
      </c>
      <c r="B200" s="1608"/>
      <c r="C200" s="1607"/>
      <c r="D200" s="1607"/>
      <c r="E200" s="1608"/>
      <c r="F200" s="1608"/>
      <c r="G200" s="1610">
        <v>0</v>
      </c>
      <c r="H200" s="1143"/>
      <c r="I200" s="1598"/>
      <c r="J200" s="1598"/>
      <c r="K200" s="1598">
        <v>0</v>
      </c>
      <c r="L200" s="1598">
        <v>0</v>
      </c>
    </row>
    <row r="201" spans="1:12" ht="12">
      <c r="A201" s="1143"/>
      <c r="B201" s="1608"/>
      <c r="C201" s="1607"/>
      <c r="D201" s="1607"/>
      <c r="E201" s="1608"/>
      <c r="F201" s="1608"/>
      <c r="G201" s="1610"/>
      <c r="H201" s="1143"/>
      <c r="I201" s="1143"/>
      <c r="J201" s="1143"/>
      <c r="K201" s="1143"/>
      <c r="L201" s="1143"/>
    </row>
    <row r="202" spans="1:12" ht="12">
      <c r="A202" s="1143"/>
      <c r="B202" s="1608"/>
      <c r="C202" s="1607"/>
      <c r="D202" s="1607"/>
      <c r="E202" s="1608"/>
      <c r="F202" s="1608"/>
      <c r="G202" s="1607"/>
      <c r="H202" s="1143"/>
      <c r="I202" s="1143"/>
      <c r="J202" s="1143"/>
      <c r="K202" s="1143"/>
      <c r="L202" s="1143"/>
    </row>
    <row r="203" spans="1:12" ht="12">
      <c r="A203" s="1598" t="s">
        <v>369</v>
      </c>
      <c r="B203" s="1609"/>
      <c r="C203" s="1610"/>
      <c r="D203" s="1610"/>
      <c r="E203" s="1609"/>
      <c r="F203" s="1609"/>
      <c r="G203" s="1610">
        <f>SUM(G200,G198,G194,G183,G173,G136)</f>
        <v>863424</v>
      </c>
      <c r="H203" s="1598">
        <f>SUM(H136,H173,H183,H194,H198)</f>
        <v>-704</v>
      </c>
      <c r="I203" s="1598">
        <f>SUM(I136,I173,I183,I194,I198)</f>
        <v>15013</v>
      </c>
      <c r="J203" s="1598">
        <f>SUM(J136,J173,J183,J194,J198)</f>
        <v>-5273</v>
      </c>
      <c r="K203" s="1598">
        <f>SUM(K198,K194,K183,K173,K136)</f>
        <v>863289</v>
      </c>
      <c r="L203" s="1598">
        <f>SUM(L198,L194,L183,L173,L136)</f>
        <v>65531</v>
      </c>
    </row>
    <row r="204" spans="1:12" ht="12">
      <c r="A204" s="1143"/>
      <c r="B204" s="1608"/>
      <c r="C204" s="1607"/>
      <c r="D204" s="1607"/>
      <c r="E204" s="1608"/>
      <c r="F204" s="1608"/>
      <c r="G204" s="1607"/>
      <c r="H204" s="1143"/>
      <c r="I204" s="1143"/>
      <c r="J204" s="1143"/>
      <c r="K204" s="1143"/>
      <c r="L204" s="1143"/>
    </row>
    <row r="205" spans="1:12" ht="12">
      <c r="A205" s="1143"/>
      <c r="B205" s="1608"/>
      <c r="C205" s="1607"/>
      <c r="D205" s="1607"/>
      <c r="E205" s="1608"/>
      <c r="F205" s="1608"/>
      <c r="G205" s="1607"/>
      <c r="H205" s="1143"/>
      <c r="I205" s="1143"/>
      <c r="J205" s="1143"/>
      <c r="K205" s="1143"/>
      <c r="L205" s="1143"/>
    </row>
    <row r="206" spans="1:12" ht="12">
      <c r="A206" s="1143"/>
      <c r="B206" s="1608"/>
      <c r="C206" s="1607"/>
      <c r="D206" s="1607"/>
      <c r="E206" s="1608"/>
      <c r="F206" s="1608"/>
      <c r="G206" s="1607"/>
      <c r="H206" s="1143"/>
      <c r="I206" s="1143"/>
      <c r="J206" s="1143"/>
      <c r="K206" s="1143"/>
      <c r="L206" s="1143"/>
    </row>
    <row r="207" spans="1:12" ht="12">
      <c r="A207" s="1143"/>
      <c r="B207" s="1608"/>
      <c r="C207" s="1607"/>
      <c r="D207" s="1607"/>
      <c r="E207" s="1608"/>
      <c r="F207" s="1608"/>
      <c r="G207" s="1607"/>
      <c r="H207" s="1143"/>
      <c r="I207" s="1143"/>
      <c r="J207" s="1143"/>
      <c r="K207" s="1143"/>
      <c r="L207" s="1143"/>
    </row>
    <row r="208" spans="1:12" ht="12">
      <c r="A208" s="1143"/>
      <c r="B208" s="1608"/>
      <c r="C208" s="1607"/>
      <c r="D208" s="1607"/>
      <c r="E208" s="1608"/>
      <c r="F208" s="1608"/>
      <c r="G208" s="1607"/>
      <c r="H208" s="1143"/>
      <c r="I208" s="1143"/>
      <c r="J208" s="1143"/>
      <c r="K208" s="1143"/>
      <c r="L208" s="1143"/>
    </row>
    <row r="209" spans="1:12" ht="12">
      <c r="A209" s="1143"/>
      <c r="B209" s="1608"/>
      <c r="C209" s="1607"/>
      <c r="D209" s="1607"/>
      <c r="E209" s="1608"/>
      <c r="F209" s="1608"/>
      <c r="G209" s="1607"/>
      <c r="H209" s="1143"/>
      <c r="I209" s="1143"/>
      <c r="J209" s="1143"/>
      <c r="K209" s="1143"/>
      <c r="L209" s="1143"/>
    </row>
    <row r="210" spans="2:7" ht="12">
      <c r="B210" s="1631"/>
      <c r="C210" s="1632"/>
      <c r="D210" s="1632"/>
      <c r="E210" s="1631"/>
      <c r="F210" s="1631"/>
      <c r="G210" s="1632"/>
    </row>
    <row r="211" spans="2:7" ht="12">
      <c r="B211" s="1631"/>
      <c r="C211" s="1632"/>
      <c r="D211" s="1632"/>
      <c r="E211" s="1631"/>
      <c r="F211" s="1631"/>
      <c r="G211" s="1632"/>
    </row>
  </sheetData>
  <sheetProtection selectLockedCells="1" selectUnlockedCells="1"/>
  <mergeCells count="70">
    <mergeCell ref="B182:F182"/>
    <mergeCell ref="B188:F188"/>
    <mergeCell ref="B193:F193"/>
    <mergeCell ref="B171:F171"/>
    <mergeCell ref="B176:F176"/>
    <mergeCell ref="B178:F178"/>
    <mergeCell ref="B181:F181"/>
    <mergeCell ref="B172:F172"/>
    <mergeCell ref="B167:F167"/>
    <mergeCell ref="B168:F168"/>
    <mergeCell ref="B169:F169"/>
    <mergeCell ref="B170:F170"/>
    <mergeCell ref="B162:F162"/>
    <mergeCell ref="B164:F164"/>
    <mergeCell ref="B165:F165"/>
    <mergeCell ref="B166:F166"/>
    <mergeCell ref="B158:F158"/>
    <mergeCell ref="B159:F159"/>
    <mergeCell ref="B160:F160"/>
    <mergeCell ref="B161:F161"/>
    <mergeCell ref="B153:F153"/>
    <mergeCell ref="B154:F154"/>
    <mergeCell ref="B155:F155"/>
    <mergeCell ref="B157:F157"/>
    <mergeCell ref="B148:F148"/>
    <mergeCell ref="B150:F150"/>
    <mergeCell ref="B151:F151"/>
    <mergeCell ref="B152:F152"/>
    <mergeCell ref="B142:F142"/>
    <mergeCell ref="B143:F143"/>
    <mergeCell ref="B144:F144"/>
    <mergeCell ref="B147:F147"/>
    <mergeCell ref="B134:F134"/>
    <mergeCell ref="B135:F135"/>
    <mergeCell ref="B139:F139"/>
    <mergeCell ref="B140:F140"/>
    <mergeCell ref="B76:F76"/>
    <mergeCell ref="B77:F77"/>
    <mergeCell ref="B78:F78"/>
    <mergeCell ref="A117:L117"/>
    <mergeCell ref="B68:F68"/>
    <mergeCell ref="B69:E69"/>
    <mergeCell ref="B74:F74"/>
    <mergeCell ref="B75:F75"/>
    <mergeCell ref="B47:F47"/>
    <mergeCell ref="B48:F48"/>
    <mergeCell ref="B51:F51"/>
    <mergeCell ref="B63:F63"/>
    <mergeCell ref="B52:F52"/>
    <mergeCell ref="B53:F53"/>
    <mergeCell ref="B39:F39"/>
    <mergeCell ref="B41:F41"/>
    <mergeCell ref="B42:F42"/>
    <mergeCell ref="B46:F46"/>
    <mergeCell ref="B34:F34"/>
    <mergeCell ref="B35:F35"/>
    <mergeCell ref="B37:F37"/>
    <mergeCell ref="B38:F38"/>
    <mergeCell ref="B24:F24"/>
    <mergeCell ref="B31:F31"/>
    <mergeCell ref="B32:F32"/>
    <mergeCell ref="B33:F33"/>
    <mergeCell ref="B17:F17"/>
    <mergeCell ref="B18:F18"/>
    <mergeCell ref="B19:F19"/>
    <mergeCell ref="B21:F21"/>
    <mergeCell ref="A5:L5"/>
    <mergeCell ref="B13:F13"/>
    <mergeCell ref="B15:F15"/>
    <mergeCell ref="B16:F16"/>
  </mergeCells>
  <printOptions/>
  <pageMargins left="0.3937007874015748" right="0" top="0.984251968503937" bottom="0.984251968503937" header="0.5118110236220472" footer="0.511811023622047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F24"/>
  <sheetViews>
    <sheetView workbookViewId="0" topLeftCell="A1">
      <selection activeCell="G36" sqref="G36"/>
    </sheetView>
  </sheetViews>
  <sheetFormatPr defaultColWidth="9.140625" defaultRowHeight="12.75"/>
  <cols>
    <col min="1" max="1" width="2.140625" style="0" customWidth="1"/>
    <col min="2" max="2" width="32.421875" style="0" customWidth="1"/>
    <col min="3" max="3" width="11.57421875" style="0" customWidth="1"/>
    <col min="4" max="4" width="18.28125" style="0" customWidth="1"/>
    <col min="5" max="6" width="0" style="0" hidden="1" customWidth="1"/>
  </cols>
  <sheetData>
    <row r="1" spans="4:5" ht="12.75">
      <c r="D1" s="1856" t="s">
        <v>370</v>
      </c>
      <c r="E1" s="1856"/>
    </row>
    <row r="2" spans="2:5" ht="13.5">
      <c r="B2" s="391"/>
      <c r="C2" s="391"/>
      <c r="D2" s="391"/>
      <c r="E2" s="391"/>
    </row>
    <row r="3" spans="2:5" ht="15">
      <c r="B3" s="1777" t="s">
        <v>371</v>
      </c>
      <c r="C3" s="1777"/>
      <c r="D3" s="1777"/>
      <c r="E3" s="1777"/>
    </row>
    <row r="6" spans="2:6" ht="22.5" customHeight="1">
      <c r="B6" s="1892" t="s">
        <v>372</v>
      </c>
      <c r="C6" s="1892"/>
      <c r="D6" s="1892"/>
      <c r="E6" s="1633"/>
      <c r="F6" s="392"/>
    </row>
    <row r="7" spans="2:6" ht="49.5" customHeight="1">
      <c r="B7" s="355" t="s">
        <v>609</v>
      </c>
      <c r="C7" s="1634" t="s">
        <v>373</v>
      </c>
      <c r="D7" s="1634" t="s">
        <v>374</v>
      </c>
      <c r="E7" s="1634"/>
      <c r="F7" s="1635"/>
    </row>
    <row r="8" spans="2:6" ht="20.25" customHeight="1">
      <c r="B8" s="1634" t="s">
        <v>1058</v>
      </c>
      <c r="C8" s="1634"/>
      <c r="D8" s="1634"/>
      <c r="E8" s="1634"/>
      <c r="F8" s="1636"/>
    </row>
    <row r="9" spans="2:6" ht="13.5">
      <c r="B9" s="356" t="s">
        <v>375</v>
      </c>
      <c r="C9" s="1637"/>
      <c r="D9" s="1637"/>
      <c r="E9" s="1637"/>
      <c r="F9" s="1112"/>
    </row>
    <row r="10" spans="2:6" ht="13.5">
      <c r="B10" s="357"/>
      <c r="C10" s="1638"/>
      <c r="D10" s="1638"/>
      <c r="E10" s="1638"/>
      <c r="F10" s="8"/>
    </row>
    <row r="11" spans="2:6" ht="13.5">
      <c r="B11" s="357"/>
      <c r="C11" s="1638"/>
      <c r="D11" s="1638"/>
      <c r="E11" s="1638"/>
      <c r="F11" s="8"/>
    </row>
    <row r="12" spans="2:6" ht="13.5">
      <c r="B12" s="357" t="s">
        <v>376</v>
      </c>
      <c r="C12" s="1638"/>
      <c r="D12" s="1638"/>
      <c r="E12" s="1638"/>
      <c r="F12" s="8"/>
    </row>
    <row r="13" spans="2:6" ht="13.5">
      <c r="B13" s="357" t="s">
        <v>377</v>
      </c>
      <c r="C13" s="1638"/>
      <c r="D13" s="1638"/>
      <c r="E13" s="1638"/>
      <c r="F13" s="8"/>
    </row>
    <row r="14" spans="2:6" ht="13.5" hidden="1">
      <c r="B14" s="357"/>
      <c r="C14" s="1638"/>
      <c r="D14" s="1638"/>
      <c r="E14" s="1638"/>
      <c r="F14" s="8"/>
    </row>
    <row r="15" spans="2:6" ht="13.5">
      <c r="B15" s="357" t="s">
        <v>378</v>
      </c>
      <c r="C15" s="1638"/>
      <c r="D15" s="1638"/>
      <c r="E15" s="1638"/>
      <c r="F15" s="8"/>
    </row>
    <row r="16" spans="2:6" ht="13.5">
      <c r="B16" s="357" t="s">
        <v>379</v>
      </c>
      <c r="C16" s="1638"/>
      <c r="D16" s="1638"/>
      <c r="E16" s="1638"/>
      <c r="F16" s="8"/>
    </row>
    <row r="17" spans="2:6" ht="13.5" hidden="1">
      <c r="B17" s="357"/>
      <c r="C17" s="1638"/>
      <c r="D17" s="1638"/>
      <c r="E17" s="1638"/>
      <c r="F17" s="8"/>
    </row>
    <row r="18" spans="2:6" ht="13.5" hidden="1">
      <c r="B18" s="357"/>
      <c r="C18" s="1638"/>
      <c r="D18" s="1638"/>
      <c r="E18" s="1638"/>
      <c r="F18" s="8"/>
    </row>
    <row r="19" spans="2:6" ht="13.5">
      <c r="B19" s="357"/>
      <c r="C19" s="1638"/>
      <c r="D19" s="1638"/>
      <c r="E19" s="1638"/>
      <c r="F19" s="8"/>
    </row>
    <row r="20" spans="2:6" ht="13.5">
      <c r="B20" s="357"/>
      <c r="C20" s="1638"/>
      <c r="D20" s="1638"/>
      <c r="E20" s="1638"/>
      <c r="F20" s="8"/>
    </row>
    <row r="21" spans="2:6" ht="13.5">
      <c r="B21" s="357"/>
      <c r="C21" s="1638"/>
      <c r="D21" s="1638"/>
      <c r="E21" s="1638"/>
      <c r="F21" s="8"/>
    </row>
    <row r="22" spans="2:6" ht="13.5" hidden="1">
      <c r="B22" s="357"/>
      <c r="C22" s="1638"/>
      <c r="D22" s="1638"/>
      <c r="E22" s="1638"/>
      <c r="F22" s="8"/>
    </row>
    <row r="23" spans="2:6" ht="13.5">
      <c r="B23" s="358" t="s">
        <v>1319</v>
      </c>
      <c r="C23" s="1639">
        <v>1</v>
      </c>
      <c r="D23" s="1639"/>
      <c r="E23" s="1639"/>
      <c r="F23" s="1640"/>
    </row>
    <row r="24" spans="2:6" ht="15">
      <c r="B24" s="359" t="s">
        <v>1220</v>
      </c>
      <c r="C24" s="354">
        <f>SUM(C9:C23)</f>
        <v>1</v>
      </c>
      <c r="D24" s="354">
        <f>SUM(D9:D23)</f>
        <v>0</v>
      </c>
      <c r="E24" s="354"/>
      <c r="F24" s="4"/>
    </row>
  </sheetData>
  <sheetProtection selectLockedCells="1" selectUnlockedCells="1"/>
  <mergeCells count="3">
    <mergeCell ref="D1:E1"/>
    <mergeCell ref="B3:E3"/>
    <mergeCell ref="B6:D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T53"/>
  <sheetViews>
    <sheetView workbookViewId="0" topLeftCell="A31">
      <selection activeCell="S36" sqref="S36"/>
    </sheetView>
  </sheetViews>
  <sheetFormatPr defaultColWidth="9.140625" defaultRowHeight="12.75"/>
  <cols>
    <col min="1" max="1" width="27.28125" style="1641" customWidth="1"/>
    <col min="2" max="2" width="8.28125" style="1641" customWidth="1"/>
    <col min="3" max="9" width="0" style="1641" hidden="1" customWidth="1"/>
    <col min="10" max="10" width="8.140625" style="1641" customWidth="1"/>
    <col min="11" max="11" width="7.7109375" style="1641" customWidth="1"/>
    <col min="12" max="12" width="9.28125" style="1641" customWidth="1"/>
    <col min="13" max="13" width="9.7109375" style="1641" customWidth="1"/>
    <col min="14" max="14" width="8.7109375" style="1641" customWidth="1"/>
    <col min="15" max="15" width="8.421875" style="1641" customWidth="1"/>
    <col min="16" max="16" width="9.00390625" style="1641" customWidth="1"/>
    <col min="17" max="17" width="7.8515625" style="1641" customWidth="1"/>
    <col min="18" max="18" width="8.28125" style="1641" customWidth="1"/>
    <col min="19" max="19" width="7.00390625" style="1641" customWidth="1"/>
    <col min="20" max="20" width="13.00390625" style="1641" customWidth="1"/>
    <col min="21" max="16384" width="9.140625" style="1641" customWidth="1"/>
  </cols>
  <sheetData>
    <row r="1" ht="12.75" hidden="1"/>
    <row r="2" spans="18:20" ht="0.75" customHeight="1">
      <c r="R2" s="1893"/>
      <c r="S2" s="1893"/>
      <c r="T2" s="1893"/>
    </row>
    <row r="3" spans="18:20" ht="0.75" customHeight="1">
      <c r="R3" s="1642"/>
      <c r="S3" s="961"/>
      <c r="T3" s="961"/>
    </row>
    <row r="4" spans="18:20" ht="0.75" customHeight="1">
      <c r="R4" s="1642"/>
      <c r="S4" s="961"/>
      <c r="T4" s="961"/>
    </row>
    <row r="5" spans="1:20" ht="12.75">
      <c r="A5" s="1894" t="s">
        <v>380</v>
      </c>
      <c r="B5" s="1894"/>
      <c r="C5" s="1894"/>
      <c r="D5" s="1894"/>
      <c r="E5" s="1894"/>
      <c r="F5" s="1894"/>
      <c r="G5" s="1894"/>
      <c r="H5" s="1894"/>
      <c r="I5" s="1894"/>
      <c r="J5" s="1894"/>
      <c r="K5" s="1894"/>
      <c r="L5" s="1894"/>
      <c r="M5" s="1894"/>
      <c r="N5" s="1894"/>
      <c r="O5" s="1894"/>
      <c r="P5" s="1894"/>
      <c r="Q5" s="1894"/>
      <c r="R5" s="1894"/>
      <c r="S5" s="1894"/>
      <c r="T5" s="1894"/>
    </row>
    <row r="6" spans="1:20" ht="2.25" customHeight="1">
      <c r="A6" s="1894"/>
      <c r="B6" s="1894"/>
      <c r="C6" s="1894"/>
      <c r="D6" s="1894"/>
      <c r="E6" s="1894"/>
      <c r="F6" s="1894"/>
      <c r="G6" s="1894"/>
      <c r="H6" s="1894"/>
      <c r="I6" s="1894"/>
      <c r="J6" s="1894"/>
      <c r="K6" s="1894"/>
      <c r="L6" s="1894"/>
      <c r="M6" s="1894"/>
      <c r="N6" s="1894"/>
      <c r="O6" s="1894"/>
      <c r="P6" s="1894"/>
      <c r="Q6" s="1894"/>
      <c r="R6" s="1894"/>
      <c r="S6" s="1894"/>
      <c r="T6" s="1894"/>
    </row>
    <row r="7" spans="1:20" ht="13.5" customHeight="1">
      <c r="A7" s="1895" t="s">
        <v>381</v>
      </c>
      <c r="B7" s="1896" t="s">
        <v>382</v>
      </c>
      <c r="C7" s="1896" t="s">
        <v>383</v>
      </c>
      <c r="D7" s="1896" t="s">
        <v>384</v>
      </c>
      <c r="E7" s="1896" t="s">
        <v>385</v>
      </c>
      <c r="F7" s="1896" t="s">
        <v>386</v>
      </c>
      <c r="G7" s="1896" t="s">
        <v>387</v>
      </c>
      <c r="H7" s="1896" t="s">
        <v>388</v>
      </c>
      <c r="I7" s="1897" t="s">
        <v>389</v>
      </c>
      <c r="J7" s="1898" t="s">
        <v>390</v>
      </c>
      <c r="K7" s="1896" t="s">
        <v>391</v>
      </c>
      <c r="L7" s="1896" t="s">
        <v>392</v>
      </c>
      <c r="M7" s="1896" t="s">
        <v>393</v>
      </c>
      <c r="N7" s="1896" t="s">
        <v>394</v>
      </c>
      <c r="O7" s="1896" t="s">
        <v>395</v>
      </c>
      <c r="P7" s="1896" t="s">
        <v>396</v>
      </c>
      <c r="Q7" s="1896" t="s">
        <v>397</v>
      </c>
      <c r="R7" s="1896" t="s">
        <v>398</v>
      </c>
      <c r="S7" s="1896" t="s">
        <v>808</v>
      </c>
      <c r="T7" s="1901" t="s">
        <v>1003</v>
      </c>
    </row>
    <row r="8" spans="1:20" ht="12.75" customHeight="1">
      <c r="A8" s="1895"/>
      <c r="B8" s="1896"/>
      <c r="C8" s="1896"/>
      <c r="D8" s="1896"/>
      <c r="E8" s="1896"/>
      <c r="F8" s="1896"/>
      <c r="G8" s="1896"/>
      <c r="H8" s="1896"/>
      <c r="I8" s="1897"/>
      <c r="J8" s="1898"/>
      <c r="K8" s="1896"/>
      <c r="L8" s="1896"/>
      <c r="M8" s="1896"/>
      <c r="N8" s="1896"/>
      <c r="O8" s="1896"/>
      <c r="P8" s="1896"/>
      <c r="Q8" s="1896"/>
      <c r="R8" s="1896"/>
      <c r="S8" s="1896"/>
      <c r="T8" s="1901"/>
    </row>
    <row r="9" spans="1:20" ht="13.5" customHeight="1">
      <c r="A9" s="1895"/>
      <c r="B9" s="1896"/>
      <c r="C9" s="1896"/>
      <c r="D9" s="1896"/>
      <c r="E9" s="1896"/>
      <c r="F9" s="1896"/>
      <c r="G9" s="1896"/>
      <c r="H9" s="1896"/>
      <c r="I9" s="1897"/>
      <c r="J9" s="1898"/>
      <c r="K9" s="1896"/>
      <c r="L9" s="1896"/>
      <c r="M9" s="1896"/>
      <c r="N9" s="1896"/>
      <c r="O9" s="1896"/>
      <c r="P9" s="1896"/>
      <c r="Q9" s="1896"/>
      <c r="R9" s="1896"/>
      <c r="S9" s="1896"/>
      <c r="T9" s="1901"/>
    </row>
    <row r="10" spans="1:20" ht="12.75">
      <c r="A10" s="1895"/>
      <c r="B10" s="1896"/>
      <c r="C10" s="1896"/>
      <c r="D10" s="1896"/>
      <c r="E10" s="1896"/>
      <c r="F10" s="1896"/>
      <c r="G10" s="1896"/>
      <c r="H10" s="1896"/>
      <c r="I10" s="1897"/>
      <c r="J10" s="1898"/>
      <c r="K10" s="1896"/>
      <c r="L10" s="1896"/>
      <c r="M10" s="1896"/>
      <c r="N10" s="1896"/>
      <c r="O10" s="1896"/>
      <c r="P10" s="1896"/>
      <c r="Q10" s="1896"/>
      <c r="R10" s="1896"/>
      <c r="S10" s="1896"/>
      <c r="T10" s="1901"/>
    </row>
    <row r="11" spans="1:20" ht="9" customHeight="1">
      <c r="A11" s="1895"/>
      <c r="B11" s="1896"/>
      <c r="C11" s="1896"/>
      <c r="D11" s="1896"/>
      <c r="E11" s="1896"/>
      <c r="F11" s="1896"/>
      <c r="G11" s="1896"/>
      <c r="H11" s="1896"/>
      <c r="I11" s="1897"/>
      <c r="J11" s="1898"/>
      <c r="K11" s="1896"/>
      <c r="L11" s="1896"/>
      <c r="M11" s="1896"/>
      <c r="N11" s="1896"/>
      <c r="O11" s="1896"/>
      <c r="P11" s="1896"/>
      <c r="Q11" s="1896"/>
      <c r="R11" s="1896"/>
      <c r="S11" s="1896"/>
      <c r="T11" s="1901"/>
    </row>
    <row r="12" spans="1:20" ht="12.75">
      <c r="A12" s="1895"/>
      <c r="B12" s="1896"/>
      <c r="C12" s="1896"/>
      <c r="D12" s="1896"/>
      <c r="E12" s="1896"/>
      <c r="F12" s="1896"/>
      <c r="G12" s="1896"/>
      <c r="H12" s="1896"/>
      <c r="I12" s="1897"/>
      <c r="J12" s="1899" t="s">
        <v>172</v>
      </c>
      <c r="K12" s="1900" t="s">
        <v>172</v>
      </c>
      <c r="L12" s="1900" t="s">
        <v>172</v>
      </c>
      <c r="M12" s="1900" t="s">
        <v>172</v>
      </c>
      <c r="N12" s="1900" t="s">
        <v>172</v>
      </c>
      <c r="O12" s="1900" t="s">
        <v>172</v>
      </c>
      <c r="P12" s="1900" t="s">
        <v>172</v>
      </c>
      <c r="Q12" s="1900" t="s">
        <v>172</v>
      </c>
      <c r="R12" s="1900" t="s">
        <v>172</v>
      </c>
      <c r="S12" s="1900" t="s">
        <v>172</v>
      </c>
      <c r="T12" s="1902" t="s">
        <v>172</v>
      </c>
    </row>
    <row r="13" spans="1:20" ht="0.75" customHeight="1">
      <c r="A13" s="1895"/>
      <c r="B13" s="1643"/>
      <c r="C13" s="1643"/>
      <c r="D13" s="1643"/>
      <c r="F13" s="1643"/>
      <c r="G13" s="1643"/>
      <c r="H13" s="1643"/>
      <c r="I13" s="1644"/>
      <c r="J13" s="1899"/>
      <c r="K13" s="1900"/>
      <c r="L13" s="1900"/>
      <c r="M13" s="1900"/>
      <c r="N13" s="1900"/>
      <c r="O13" s="1900"/>
      <c r="P13" s="1900"/>
      <c r="Q13" s="1900"/>
      <c r="R13" s="1900"/>
      <c r="S13" s="1900"/>
      <c r="T13" s="1902"/>
    </row>
    <row r="14" spans="1:20" ht="14.25" customHeight="1" hidden="1">
      <c r="A14" s="1895" t="s">
        <v>399</v>
      </c>
      <c r="B14" s="1645"/>
      <c r="C14" s="1645"/>
      <c r="D14" s="1645"/>
      <c r="E14" s="1645"/>
      <c r="F14" s="1645"/>
      <c r="G14" s="1645"/>
      <c r="H14" s="1645"/>
      <c r="I14" s="1646"/>
      <c r="J14" s="1903"/>
      <c r="K14" s="1904"/>
      <c r="L14" s="1904"/>
      <c r="M14" s="1904"/>
      <c r="N14" s="1904"/>
      <c r="O14" s="1904"/>
      <c r="P14" s="1904"/>
      <c r="Q14" s="1905">
        <v>4245140</v>
      </c>
      <c r="R14" s="1905">
        <v>677200</v>
      </c>
      <c r="S14" s="1904"/>
      <c r="T14" s="1906">
        <f>SUM(J14:S14)</f>
        <v>4922340</v>
      </c>
    </row>
    <row r="15" spans="1:20" ht="21" customHeight="1" hidden="1">
      <c r="A15" s="1895"/>
      <c r="B15" s="1647"/>
      <c r="C15" s="1647"/>
      <c r="D15" s="1647"/>
      <c r="E15" s="1647"/>
      <c r="F15" s="1647"/>
      <c r="G15" s="1647"/>
      <c r="H15" s="1647"/>
      <c r="I15" s="1648"/>
      <c r="J15" s="1903"/>
      <c r="K15" s="1904"/>
      <c r="L15" s="1904"/>
      <c r="M15" s="1904"/>
      <c r="N15" s="1904"/>
      <c r="O15" s="1904"/>
      <c r="P15" s="1904"/>
      <c r="Q15" s="1905"/>
      <c r="R15" s="1905"/>
      <c r="S15" s="1904"/>
      <c r="T15" s="1906"/>
    </row>
    <row r="16" spans="1:20" ht="15" customHeight="1" hidden="1">
      <c r="A16" s="1895" t="s">
        <v>400</v>
      </c>
      <c r="B16" s="1645"/>
      <c r="C16" s="1645"/>
      <c r="D16" s="1645"/>
      <c r="E16" s="1645"/>
      <c r="F16" s="1645"/>
      <c r="G16" s="1645"/>
      <c r="H16" s="1645"/>
      <c r="I16" s="1646"/>
      <c r="J16" s="1903"/>
      <c r="K16" s="1904"/>
      <c r="L16" s="1905">
        <v>820380</v>
      </c>
      <c r="M16" s="1905">
        <v>110460</v>
      </c>
      <c r="N16" s="1905">
        <v>4226040</v>
      </c>
      <c r="O16" s="1904"/>
      <c r="P16" s="1904"/>
      <c r="Q16" s="1905">
        <v>585000</v>
      </c>
      <c r="R16" s="1905">
        <v>117860</v>
      </c>
      <c r="S16" s="1904"/>
      <c r="T16" s="1906">
        <f>SUM(J16:S16)</f>
        <v>5859740</v>
      </c>
    </row>
    <row r="17" spans="1:20" ht="28.5" customHeight="1" hidden="1">
      <c r="A17" s="1895"/>
      <c r="B17" s="1647"/>
      <c r="C17" s="1647"/>
      <c r="D17" s="1647"/>
      <c r="E17" s="1647"/>
      <c r="F17" s="1647"/>
      <c r="G17" s="1647"/>
      <c r="H17" s="1647"/>
      <c r="I17" s="1648"/>
      <c r="J17" s="1903"/>
      <c r="K17" s="1904"/>
      <c r="L17" s="1905"/>
      <c r="M17" s="1905"/>
      <c r="N17" s="1905"/>
      <c r="O17" s="1904"/>
      <c r="P17" s="1904"/>
      <c r="Q17" s="1905"/>
      <c r="R17" s="1905"/>
      <c r="S17" s="1904"/>
      <c r="T17" s="1906"/>
    </row>
    <row r="18" spans="1:20" ht="16.5" customHeight="1" hidden="1">
      <c r="A18" s="1895" t="s">
        <v>401</v>
      </c>
      <c r="B18" s="1645"/>
      <c r="C18" s="1645"/>
      <c r="D18" s="1645"/>
      <c r="E18" s="1645"/>
      <c r="F18" s="1645"/>
      <c r="G18" s="1645"/>
      <c r="H18" s="1645"/>
      <c r="I18" s="1646"/>
      <c r="J18" s="1907">
        <v>300000</v>
      </c>
      <c r="K18" s="1905">
        <v>542322</v>
      </c>
      <c r="L18" s="1904"/>
      <c r="M18" s="1904"/>
      <c r="N18" s="1905">
        <v>1310000</v>
      </c>
      <c r="O18" s="1904"/>
      <c r="P18" s="1904"/>
      <c r="Q18" s="1905">
        <v>4626885</v>
      </c>
      <c r="R18" s="1904"/>
      <c r="S18" s="1904"/>
      <c r="T18" s="1906">
        <f>SUM(J18:S18)</f>
        <v>6779207</v>
      </c>
    </row>
    <row r="19" spans="1:20" ht="17.25" customHeight="1" hidden="1">
      <c r="A19" s="1895"/>
      <c r="B19" s="1647"/>
      <c r="C19" s="1647"/>
      <c r="D19" s="1647"/>
      <c r="E19" s="1647"/>
      <c r="F19" s="1647"/>
      <c r="G19" s="1647"/>
      <c r="H19" s="1647"/>
      <c r="I19" s="1648"/>
      <c r="J19" s="1907"/>
      <c r="K19" s="1905"/>
      <c r="L19" s="1904"/>
      <c r="M19" s="1904"/>
      <c r="N19" s="1905"/>
      <c r="O19" s="1904"/>
      <c r="P19" s="1904"/>
      <c r="Q19" s="1905"/>
      <c r="R19" s="1904"/>
      <c r="S19" s="1904"/>
      <c r="T19" s="1906"/>
    </row>
    <row r="20" spans="1:20" ht="14.25" customHeight="1" hidden="1">
      <c r="A20" s="1895" t="s">
        <v>402</v>
      </c>
      <c r="B20" s="1645"/>
      <c r="C20" s="1645"/>
      <c r="D20" s="1645"/>
      <c r="E20" s="1645"/>
      <c r="F20" s="1645"/>
      <c r="G20" s="1645"/>
      <c r="H20" s="1645"/>
      <c r="I20" s="1646"/>
      <c r="J20" s="1903"/>
      <c r="K20" s="1904"/>
      <c r="L20" s="1904"/>
      <c r="M20" s="1904"/>
      <c r="N20" s="1904"/>
      <c r="O20" s="1904"/>
      <c r="P20" s="1905">
        <v>1900000</v>
      </c>
      <c r="Q20" s="1904"/>
      <c r="R20" s="1904"/>
      <c r="S20" s="1904"/>
      <c r="T20" s="1906">
        <f>SUM(J20:S20)</f>
        <v>1900000</v>
      </c>
    </row>
    <row r="21" spans="1:20" ht="9.75" customHeight="1" hidden="1">
      <c r="A21" s="1895"/>
      <c r="B21" s="1647"/>
      <c r="C21" s="1647"/>
      <c r="D21" s="1647"/>
      <c r="E21" s="1647"/>
      <c r="F21" s="1647"/>
      <c r="G21" s="1647"/>
      <c r="H21" s="1647"/>
      <c r="I21" s="1648"/>
      <c r="J21" s="1903"/>
      <c r="K21" s="1904"/>
      <c r="L21" s="1904"/>
      <c r="M21" s="1904"/>
      <c r="N21" s="1904"/>
      <c r="O21" s="1904"/>
      <c r="P21" s="1905"/>
      <c r="Q21" s="1904"/>
      <c r="R21" s="1904"/>
      <c r="S21" s="1904"/>
      <c r="T21" s="1906"/>
    </row>
    <row r="22" spans="1:20" ht="18" customHeight="1" hidden="1">
      <c r="A22" s="1895" t="s">
        <v>403</v>
      </c>
      <c r="B22" s="1645"/>
      <c r="C22" s="1645"/>
      <c r="D22" s="1645"/>
      <c r="E22" s="1645"/>
      <c r="F22" s="1645"/>
      <c r="G22" s="1645"/>
      <c r="H22" s="1645"/>
      <c r="I22" s="1646"/>
      <c r="J22" s="1903"/>
      <c r="K22" s="1905">
        <v>1199952</v>
      </c>
      <c r="L22" s="1905">
        <v>7494586</v>
      </c>
      <c r="M22" s="1904"/>
      <c r="N22" s="1905">
        <v>2230000</v>
      </c>
      <c r="O22" s="1905">
        <v>60000</v>
      </c>
      <c r="P22" s="1904"/>
      <c r="Q22" s="1905">
        <v>450000</v>
      </c>
      <c r="R22" s="1905">
        <v>359840</v>
      </c>
      <c r="S22" s="1905">
        <v>205622</v>
      </c>
      <c r="T22" s="1906">
        <f>SUM(J22:S22)</f>
        <v>12000000</v>
      </c>
    </row>
    <row r="23" spans="1:20" ht="14.25" customHeight="1" hidden="1">
      <c r="A23" s="1895"/>
      <c r="B23" s="1647"/>
      <c r="C23" s="1647"/>
      <c r="D23" s="1647"/>
      <c r="E23" s="1647"/>
      <c r="F23" s="1647"/>
      <c r="G23" s="1647"/>
      <c r="H23" s="1647"/>
      <c r="I23" s="1648"/>
      <c r="J23" s="1903"/>
      <c r="K23" s="1905"/>
      <c r="L23" s="1905"/>
      <c r="M23" s="1904"/>
      <c r="N23" s="1905"/>
      <c r="O23" s="1905"/>
      <c r="P23" s="1904"/>
      <c r="Q23" s="1905"/>
      <c r="R23" s="1905"/>
      <c r="S23" s="1905"/>
      <c r="T23" s="1906"/>
    </row>
    <row r="24" spans="1:20" ht="21" customHeight="1" hidden="1">
      <c r="A24" s="1895" t="s">
        <v>404</v>
      </c>
      <c r="B24" s="1645"/>
      <c r="C24" s="1645"/>
      <c r="D24" s="1645"/>
      <c r="E24" s="1645"/>
      <c r="F24" s="1645"/>
      <c r="G24" s="1645"/>
      <c r="H24" s="1645"/>
      <c r="I24" s="1646"/>
      <c r="J24" s="1903"/>
      <c r="K24" s="1904"/>
      <c r="L24" s="1905">
        <v>6772910</v>
      </c>
      <c r="M24" s="1905">
        <v>3943200</v>
      </c>
      <c r="N24" s="1905">
        <v>4128200</v>
      </c>
      <c r="O24" s="1905">
        <v>170000</v>
      </c>
      <c r="P24" s="1904"/>
      <c r="Q24" s="1905">
        <v>980000</v>
      </c>
      <c r="R24" s="1905">
        <v>180000</v>
      </c>
      <c r="S24" s="1905">
        <v>100000</v>
      </c>
      <c r="T24" s="1906">
        <f>SUM(J24:S24)</f>
        <v>16274310</v>
      </c>
    </row>
    <row r="25" spans="1:20" ht="12" customHeight="1" hidden="1">
      <c r="A25" s="1895"/>
      <c r="B25" s="1647"/>
      <c r="C25" s="1647"/>
      <c r="D25" s="1647"/>
      <c r="E25" s="1647"/>
      <c r="F25" s="1647"/>
      <c r="G25" s="1647"/>
      <c r="H25" s="1647"/>
      <c r="I25" s="1648"/>
      <c r="J25" s="1903"/>
      <c r="K25" s="1904"/>
      <c r="L25" s="1905"/>
      <c r="M25" s="1905"/>
      <c r="N25" s="1905"/>
      <c r="O25" s="1905"/>
      <c r="P25" s="1904"/>
      <c r="Q25" s="1905"/>
      <c r="R25" s="1905"/>
      <c r="S25" s="1905"/>
      <c r="T25" s="1906"/>
    </row>
    <row r="26" spans="1:20" ht="15.75" customHeight="1" hidden="1">
      <c r="A26" s="1908" t="s">
        <v>405</v>
      </c>
      <c r="B26" s="1645"/>
      <c r="C26" s="1645"/>
      <c r="D26" s="1645"/>
      <c r="E26" s="1645"/>
      <c r="F26" s="1645"/>
      <c r="G26" s="1645"/>
      <c r="H26" s="1645"/>
      <c r="I26" s="1646"/>
      <c r="J26" s="1909"/>
      <c r="K26" s="1910"/>
      <c r="L26" s="1911">
        <v>60600</v>
      </c>
      <c r="M26" s="1911">
        <v>30000</v>
      </c>
      <c r="N26" s="1911">
        <v>640000</v>
      </c>
      <c r="O26" s="1911">
        <v>30000</v>
      </c>
      <c r="P26" s="1910"/>
      <c r="Q26" s="1911">
        <v>120000</v>
      </c>
      <c r="R26" s="1911">
        <v>65000</v>
      </c>
      <c r="S26" s="1911">
        <v>20000</v>
      </c>
      <c r="T26" s="1912">
        <f>SUM(J26:S26)</f>
        <v>965600</v>
      </c>
    </row>
    <row r="27" spans="1:20" ht="6" customHeight="1" hidden="1">
      <c r="A27" s="1908"/>
      <c r="B27" s="1649"/>
      <c r="C27" s="1649"/>
      <c r="D27" s="1649"/>
      <c r="E27" s="1649"/>
      <c r="F27" s="1649"/>
      <c r="G27" s="1649"/>
      <c r="H27" s="1649"/>
      <c r="I27" s="1650"/>
      <c r="J27" s="1909"/>
      <c r="K27" s="1910"/>
      <c r="L27" s="1911"/>
      <c r="M27" s="1911"/>
      <c r="N27" s="1911"/>
      <c r="O27" s="1911"/>
      <c r="P27" s="1910"/>
      <c r="Q27" s="1911"/>
      <c r="R27" s="1911"/>
      <c r="S27" s="1911"/>
      <c r="T27" s="1912"/>
    </row>
    <row r="28" spans="1:20" ht="28.5" customHeight="1">
      <c r="A28" s="1651" t="s">
        <v>406</v>
      </c>
      <c r="B28" s="1652" t="s">
        <v>407</v>
      </c>
      <c r="C28" s="1652"/>
      <c r="D28" s="1652"/>
      <c r="E28" s="1652"/>
      <c r="F28" s="1652"/>
      <c r="G28" s="1652"/>
      <c r="H28" s="1652"/>
      <c r="I28" s="1652"/>
      <c r="J28" s="1653" t="s">
        <v>408</v>
      </c>
      <c r="K28" s="1653" t="s">
        <v>409</v>
      </c>
      <c r="L28" s="1653"/>
      <c r="M28" s="1653" t="s">
        <v>410</v>
      </c>
      <c r="N28" s="1653" t="s">
        <v>411</v>
      </c>
      <c r="O28" s="1653" t="s">
        <v>412</v>
      </c>
      <c r="P28" s="1653" t="s">
        <v>413</v>
      </c>
      <c r="Q28" s="1653"/>
      <c r="R28" s="1653" t="s">
        <v>414</v>
      </c>
      <c r="S28" s="1653"/>
      <c r="T28" s="1654" t="s">
        <v>415</v>
      </c>
    </row>
    <row r="29" spans="1:20" ht="18" customHeight="1">
      <c r="A29" s="1655" t="s">
        <v>1009</v>
      </c>
      <c r="B29" s="1656"/>
      <c r="C29" s="1656"/>
      <c r="D29" s="1656"/>
      <c r="E29" s="1656"/>
      <c r="F29" s="1656"/>
      <c r="G29" s="1656"/>
      <c r="H29" s="1656"/>
      <c r="I29" s="1656"/>
      <c r="J29" s="1657"/>
      <c r="K29" s="1657" t="s">
        <v>416</v>
      </c>
      <c r="L29" s="1657"/>
      <c r="M29" s="1657"/>
      <c r="N29" s="1657" t="s">
        <v>940</v>
      </c>
      <c r="O29" s="1657"/>
      <c r="P29" s="1657" t="s">
        <v>417</v>
      </c>
      <c r="Q29" s="1657"/>
      <c r="R29" s="1657" t="s">
        <v>418</v>
      </c>
      <c r="S29" s="1657"/>
      <c r="T29" s="1658" t="s">
        <v>941</v>
      </c>
    </row>
    <row r="30" spans="1:20" ht="24.75" customHeight="1">
      <c r="A30" s="1651" t="s">
        <v>419</v>
      </c>
      <c r="B30" s="1659" t="s">
        <v>407</v>
      </c>
      <c r="C30" s="1659"/>
      <c r="D30" s="1659"/>
      <c r="E30" s="1659"/>
      <c r="F30" s="1659"/>
      <c r="G30" s="1659"/>
      <c r="H30" s="1659"/>
      <c r="I30" s="1660"/>
      <c r="J30" s="1661"/>
      <c r="K30" s="1653" t="s">
        <v>420</v>
      </c>
      <c r="L30" s="1653" t="s">
        <v>421</v>
      </c>
      <c r="M30" s="1653" t="s">
        <v>422</v>
      </c>
      <c r="N30" s="1653" t="s">
        <v>423</v>
      </c>
      <c r="O30" s="1653" t="s">
        <v>424</v>
      </c>
      <c r="P30" s="1653"/>
      <c r="Q30" s="1653" t="s">
        <v>424</v>
      </c>
      <c r="R30" s="1653"/>
      <c r="S30" s="1653"/>
      <c r="T30" s="1654" t="s">
        <v>425</v>
      </c>
    </row>
    <row r="31" spans="1:20" ht="19.5" customHeight="1">
      <c r="A31" s="1655" t="s">
        <v>1008</v>
      </c>
      <c r="B31" s="1662"/>
      <c r="C31" s="1662"/>
      <c r="D31" s="1662"/>
      <c r="E31" s="1662"/>
      <c r="F31" s="1662"/>
      <c r="G31" s="1662"/>
      <c r="H31" s="1662"/>
      <c r="I31" s="1663"/>
      <c r="J31" s="1664"/>
      <c r="K31" s="1657"/>
      <c r="L31" s="1657"/>
      <c r="M31" s="1657"/>
      <c r="N31" s="1657"/>
      <c r="O31" s="1657"/>
      <c r="P31" s="1657"/>
      <c r="Q31" s="1657"/>
      <c r="R31" s="1657" t="s">
        <v>426</v>
      </c>
      <c r="S31" s="1657"/>
      <c r="T31" s="1658" t="s">
        <v>426</v>
      </c>
    </row>
    <row r="32" spans="1:20" ht="28.5" customHeight="1">
      <c r="A32" s="1651" t="s">
        <v>427</v>
      </c>
      <c r="B32" s="1659" t="s">
        <v>428</v>
      </c>
      <c r="C32" s="1659"/>
      <c r="D32" s="1659"/>
      <c r="E32" s="1659"/>
      <c r="F32" s="1659"/>
      <c r="G32" s="1659"/>
      <c r="H32" s="1659"/>
      <c r="I32" s="1660"/>
      <c r="J32" s="1661"/>
      <c r="K32" s="1653">
        <v>394960</v>
      </c>
      <c r="L32" s="1653">
        <v>667500</v>
      </c>
      <c r="M32" s="1653">
        <v>50000</v>
      </c>
      <c r="N32" s="1653">
        <v>1490000</v>
      </c>
      <c r="O32" s="1653">
        <v>100000</v>
      </c>
      <c r="P32" s="1653"/>
      <c r="Q32" s="1653">
        <v>1010540</v>
      </c>
      <c r="R32" s="1653">
        <v>287000</v>
      </c>
      <c r="S32" s="1653"/>
      <c r="T32" s="1654">
        <v>4000000</v>
      </c>
    </row>
    <row r="33" spans="1:20" ht="20.25" customHeight="1">
      <c r="A33" s="1655" t="s">
        <v>1009</v>
      </c>
      <c r="B33" s="1662"/>
      <c r="C33" s="1662"/>
      <c r="D33" s="1662"/>
      <c r="E33" s="1662"/>
      <c r="F33" s="1662"/>
      <c r="G33" s="1662"/>
      <c r="H33" s="1662"/>
      <c r="I33" s="1663"/>
      <c r="J33" s="1664"/>
      <c r="K33" s="1657"/>
      <c r="L33" s="1657"/>
      <c r="M33" s="1657"/>
      <c r="N33" s="1657"/>
      <c r="O33" s="1657"/>
      <c r="P33" s="1657"/>
      <c r="Q33" s="1657"/>
      <c r="R33" s="1657"/>
      <c r="S33" s="1657"/>
      <c r="T33" s="1658"/>
    </row>
    <row r="34" spans="1:20" ht="37.5" customHeight="1">
      <c r="A34" s="1651" t="s">
        <v>429</v>
      </c>
      <c r="B34" s="1659" t="s">
        <v>430</v>
      </c>
      <c r="C34" s="1659"/>
      <c r="D34" s="1659"/>
      <c r="E34" s="1659"/>
      <c r="F34" s="1659"/>
      <c r="G34" s="1659"/>
      <c r="H34" s="1659"/>
      <c r="I34" s="1660"/>
      <c r="J34" s="1661">
        <v>8310000</v>
      </c>
      <c r="K34" s="1653">
        <v>2000000</v>
      </c>
      <c r="L34" s="1653">
        <v>3010000</v>
      </c>
      <c r="M34" s="1653"/>
      <c r="N34" s="1653">
        <v>500000</v>
      </c>
      <c r="O34" s="1653"/>
      <c r="P34" s="1653">
        <v>90144274</v>
      </c>
      <c r="Q34" s="1653"/>
      <c r="R34" s="1653"/>
      <c r="S34" s="1653"/>
      <c r="T34" s="1654">
        <v>103964274</v>
      </c>
    </row>
    <row r="35" spans="1:20" ht="22.5" customHeight="1">
      <c r="A35" s="1655" t="s">
        <v>1008</v>
      </c>
      <c r="B35" s="1662"/>
      <c r="C35" s="1662"/>
      <c r="D35" s="1662"/>
      <c r="E35" s="1662"/>
      <c r="F35" s="1662"/>
      <c r="G35" s="1662"/>
      <c r="H35" s="1662"/>
      <c r="I35" s="1663"/>
      <c r="J35" s="1664"/>
      <c r="K35" s="1657"/>
      <c r="L35" s="1657"/>
      <c r="M35" s="1657"/>
      <c r="N35" s="1657"/>
      <c r="O35" s="1657"/>
      <c r="P35" s="1657">
        <v>5873411</v>
      </c>
      <c r="Q35" s="1657"/>
      <c r="R35" s="1657"/>
      <c r="S35" s="1657"/>
      <c r="T35" s="1658">
        <v>5873411</v>
      </c>
    </row>
    <row r="36" spans="1:20" ht="48.75" customHeight="1">
      <c r="A36" s="1651" t="s">
        <v>431</v>
      </c>
      <c r="B36" s="1652" t="s">
        <v>432</v>
      </c>
      <c r="C36" s="1652"/>
      <c r="D36" s="1652"/>
      <c r="E36" s="1652"/>
      <c r="F36" s="1652"/>
      <c r="G36" s="1652"/>
      <c r="H36" s="1652"/>
      <c r="I36" s="1652"/>
      <c r="J36" s="1653"/>
      <c r="K36" s="1653"/>
      <c r="L36" s="1653"/>
      <c r="M36" s="1653"/>
      <c r="N36" s="1653"/>
      <c r="O36" s="1653"/>
      <c r="P36" s="1653"/>
      <c r="Q36" s="1653"/>
      <c r="R36" s="1653"/>
      <c r="S36" s="1653"/>
      <c r="T36" s="1654">
        <v>204597309</v>
      </c>
    </row>
    <row r="37" spans="1:20" ht="18" customHeight="1">
      <c r="A37" s="1655" t="s">
        <v>1009</v>
      </c>
      <c r="B37" s="1656"/>
      <c r="C37" s="1656"/>
      <c r="D37" s="1656"/>
      <c r="E37" s="1656"/>
      <c r="F37" s="1656"/>
      <c r="G37" s="1656"/>
      <c r="H37" s="1656"/>
      <c r="I37" s="1656"/>
      <c r="J37" s="1657"/>
      <c r="K37" s="1657"/>
      <c r="L37" s="1657"/>
      <c r="M37" s="1657"/>
      <c r="N37" s="1657"/>
      <c r="O37" s="1657"/>
      <c r="P37" s="1657"/>
      <c r="Q37" s="1657"/>
      <c r="R37" s="1657"/>
      <c r="S37" s="1657"/>
      <c r="T37" s="1658"/>
    </row>
    <row r="38" spans="1:20" ht="51.75" customHeight="1">
      <c r="A38" s="1651" t="s">
        <v>433</v>
      </c>
      <c r="B38" s="1659" t="s">
        <v>430</v>
      </c>
      <c r="C38" s="1659"/>
      <c r="D38" s="1659"/>
      <c r="E38" s="1659"/>
      <c r="F38" s="1659"/>
      <c r="G38" s="1659"/>
      <c r="H38" s="1659"/>
      <c r="I38" s="1660"/>
      <c r="J38" s="1661"/>
      <c r="K38" s="1653"/>
      <c r="L38" s="1653"/>
      <c r="M38" s="1653"/>
      <c r="N38" s="1653"/>
      <c r="O38" s="1653"/>
      <c r="P38" s="1653"/>
      <c r="Q38" s="1653"/>
      <c r="R38" s="1653"/>
      <c r="S38" s="1653"/>
      <c r="T38" s="1654">
        <v>200000000</v>
      </c>
    </row>
    <row r="39" spans="1:20" ht="21" customHeight="1">
      <c r="A39" s="1655" t="s">
        <v>1008</v>
      </c>
      <c r="B39" s="1662"/>
      <c r="C39" s="1662"/>
      <c r="D39" s="1662"/>
      <c r="E39" s="1662"/>
      <c r="F39" s="1662"/>
      <c r="G39" s="1662"/>
      <c r="H39" s="1662"/>
      <c r="I39" s="1663"/>
      <c r="J39" s="1664">
        <v>3683000</v>
      </c>
      <c r="K39" s="1657"/>
      <c r="L39" s="1657"/>
      <c r="M39" s="1657"/>
      <c r="N39" s="1657"/>
      <c r="O39" s="1657"/>
      <c r="P39" s="1657"/>
      <c r="Q39" s="1657"/>
      <c r="R39" s="1657"/>
      <c r="S39" s="1657"/>
      <c r="T39" s="1658">
        <v>3683000</v>
      </c>
    </row>
    <row r="40" spans="1:20" ht="37.5" customHeight="1">
      <c r="A40" s="1651" t="s">
        <v>434</v>
      </c>
      <c r="B40" s="1659" t="s">
        <v>428</v>
      </c>
      <c r="C40" s="1659"/>
      <c r="D40" s="1659"/>
      <c r="E40" s="1659"/>
      <c r="F40" s="1659"/>
      <c r="G40" s="1659"/>
      <c r="H40" s="1659"/>
      <c r="I40" s="1660"/>
      <c r="J40" s="1661">
        <v>691600</v>
      </c>
      <c r="K40" s="1653">
        <v>2767800</v>
      </c>
      <c r="L40" s="1653">
        <v>12897704</v>
      </c>
      <c r="M40" s="1653">
        <v>5245105</v>
      </c>
      <c r="N40" s="1653">
        <v>200000</v>
      </c>
      <c r="O40" s="1653">
        <v>294000</v>
      </c>
      <c r="P40" s="1653"/>
      <c r="Q40" s="1653">
        <v>575000</v>
      </c>
      <c r="R40" s="1653">
        <v>480000</v>
      </c>
      <c r="S40" s="1653">
        <v>55000</v>
      </c>
      <c r="T40" s="1654">
        <f>SUM(J40:S40)</f>
        <v>23206209</v>
      </c>
    </row>
    <row r="41" spans="1:20" ht="21.75" customHeight="1">
      <c r="A41" s="1655" t="s">
        <v>1020</v>
      </c>
      <c r="B41" s="1662"/>
      <c r="C41" s="1662"/>
      <c r="D41" s="1662"/>
      <c r="E41" s="1662"/>
      <c r="F41" s="1662"/>
      <c r="G41" s="1662"/>
      <c r="H41" s="1662"/>
      <c r="I41" s="1663"/>
      <c r="J41" s="1664">
        <v>618705</v>
      </c>
      <c r="K41" s="1657">
        <v>2678913</v>
      </c>
      <c r="L41" s="1657">
        <v>12402332</v>
      </c>
      <c r="M41" s="1657">
        <v>4831998</v>
      </c>
      <c r="N41" s="1657">
        <v>179823</v>
      </c>
      <c r="O41" s="1657">
        <v>263420</v>
      </c>
      <c r="P41" s="1657"/>
      <c r="Q41" s="1657" t="s">
        <v>435</v>
      </c>
      <c r="R41" s="1657">
        <v>475410</v>
      </c>
      <c r="S41" s="1657" t="s">
        <v>436</v>
      </c>
      <c r="T41" s="1658">
        <v>21788413</v>
      </c>
    </row>
    <row r="42" spans="1:20" ht="27.75" customHeight="1">
      <c r="A42" s="1665" t="s">
        <v>437</v>
      </c>
      <c r="B42" s="1652" t="s">
        <v>428</v>
      </c>
      <c r="C42" s="1666"/>
      <c r="D42" s="1666"/>
      <c r="E42" s="1666"/>
      <c r="F42" s="1666"/>
      <c r="G42" s="1666"/>
      <c r="H42" s="1666"/>
      <c r="I42" s="1666"/>
      <c r="J42" s="1653"/>
      <c r="K42" s="1653"/>
      <c r="L42" s="1653">
        <v>496000</v>
      </c>
      <c r="M42" s="1653"/>
      <c r="N42" s="1653">
        <v>812000</v>
      </c>
      <c r="O42" s="1653"/>
      <c r="P42" s="1653"/>
      <c r="Q42" s="1653"/>
      <c r="R42" s="1653">
        <v>30000</v>
      </c>
      <c r="S42" s="1653">
        <v>25000</v>
      </c>
      <c r="T42" s="1654">
        <f>SUM(J42:S42)</f>
        <v>1363000</v>
      </c>
    </row>
    <row r="43" spans="1:20" ht="21" customHeight="1">
      <c r="A43" s="1655" t="s">
        <v>1008</v>
      </c>
      <c r="B43" s="1667"/>
      <c r="C43" s="1667"/>
      <c r="D43" s="1667"/>
      <c r="E43" s="1667"/>
      <c r="F43" s="1667"/>
      <c r="G43" s="1667"/>
      <c r="H43" s="1667"/>
      <c r="I43" s="1667"/>
      <c r="J43" s="1667"/>
      <c r="K43" s="1667"/>
      <c r="L43" s="1667"/>
      <c r="M43" s="1667"/>
      <c r="N43" s="1667"/>
      <c r="O43" s="1667"/>
      <c r="P43" s="1667"/>
      <c r="Q43" s="1667"/>
      <c r="R43" s="1667"/>
      <c r="S43" s="1667"/>
      <c r="T43" s="1668"/>
    </row>
    <row r="53" ht="12.75">
      <c r="Q53" s="1669"/>
    </row>
  </sheetData>
  <sheetProtection selectLockedCells="1" selectUnlockedCells="1"/>
  <mergeCells count="117">
    <mergeCell ref="Q26:Q27"/>
    <mergeCell ref="R26:R27"/>
    <mergeCell ref="S26:S27"/>
    <mergeCell ref="T26:T27"/>
    <mergeCell ref="M26:M27"/>
    <mergeCell ref="N26:N27"/>
    <mergeCell ref="O26:O27"/>
    <mergeCell ref="P26:P27"/>
    <mergeCell ref="A26:A27"/>
    <mergeCell ref="J26:J27"/>
    <mergeCell ref="K26:K27"/>
    <mergeCell ref="L26:L27"/>
    <mergeCell ref="Q24:Q25"/>
    <mergeCell ref="R24:R25"/>
    <mergeCell ref="S24:S25"/>
    <mergeCell ref="T24:T25"/>
    <mergeCell ref="M24:M25"/>
    <mergeCell ref="N24:N25"/>
    <mergeCell ref="O24:O25"/>
    <mergeCell ref="P24:P25"/>
    <mergeCell ref="A24:A25"/>
    <mergeCell ref="J24:J25"/>
    <mergeCell ref="K24:K25"/>
    <mergeCell ref="L24:L25"/>
    <mergeCell ref="Q22:Q23"/>
    <mergeCell ref="R22:R23"/>
    <mergeCell ref="S22:S23"/>
    <mergeCell ref="T22:T23"/>
    <mergeCell ref="M22:M23"/>
    <mergeCell ref="N22:N23"/>
    <mergeCell ref="O22:O23"/>
    <mergeCell ref="P22:P23"/>
    <mergeCell ref="A22:A23"/>
    <mergeCell ref="J22:J23"/>
    <mergeCell ref="K22:K23"/>
    <mergeCell ref="L22:L23"/>
    <mergeCell ref="Q20:Q21"/>
    <mergeCell ref="R20:R21"/>
    <mergeCell ref="S20:S21"/>
    <mergeCell ref="T20:T21"/>
    <mergeCell ref="M20:M21"/>
    <mergeCell ref="N20:N21"/>
    <mergeCell ref="O20:O21"/>
    <mergeCell ref="P20:P21"/>
    <mergeCell ref="A20:A21"/>
    <mergeCell ref="J20:J21"/>
    <mergeCell ref="K20:K21"/>
    <mergeCell ref="L20:L21"/>
    <mergeCell ref="Q18:Q19"/>
    <mergeCell ref="R18:R19"/>
    <mergeCell ref="S18:S19"/>
    <mergeCell ref="T18:T19"/>
    <mergeCell ref="M18:M19"/>
    <mergeCell ref="N18:N19"/>
    <mergeCell ref="O18:O19"/>
    <mergeCell ref="P18:P19"/>
    <mergeCell ref="A18:A19"/>
    <mergeCell ref="J18:J19"/>
    <mergeCell ref="K18:K19"/>
    <mergeCell ref="L18:L19"/>
    <mergeCell ref="Q16:Q17"/>
    <mergeCell ref="R16:R17"/>
    <mergeCell ref="S16:S17"/>
    <mergeCell ref="T16:T17"/>
    <mergeCell ref="M16:M17"/>
    <mergeCell ref="N16:N17"/>
    <mergeCell ref="O16:O17"/>
    <mergeCell ref="P16:P17"/>
    <mergeCell ref="A16:A17"/>
    <mergeCell ref="J16:J17"/>
    <mergeCell ref="K16:K17"/>
    <mergeCell ref="L16:L17"/>
    <mergeCell ref="Q14:Q15"/>
    <mergeCell ref="R14:R15"/>
    <mergeCell ref="S14:S15"/>
    <mergeCell ref="T14:T15"/>
    <mergeCell ref="M14:M15"/>
    <mergeCell ref="N14:N15"/>
    <mergeCell ref="O14:O15"/>
    <mergeCell ref="P14:P15"/>
    <mergeCell ref="A14:A15"/>
    <mergeCell ref="J14:J15"/>
    <mergeCell ref="K14:K15"/>
    <mergeCell ref="L14:L15"/>
    <mergeCell ref="Q12:Q13"/>
    <mergeCell ref="R12:R13"/>
    <mergeCell ref="S12:S13"/>
    <mergeCell ref="T12:T13"/>
    <mergeCell ref="M12:M13"/>
    <mergeCell ref="N12:N13"/>
    <mergeCell ref="O12:O13"/>
    <mergeCell ref="P12:P13"/>
    <mergeCell ref="Q7:Q11"/>
    <mergeCell ref="R7:R11"/>
    <mergeCell ref="S7:S11"/>
    <mergeCell ref="T7:T11"/>
    <mergeCell ref="M7:M11"/>
    <mergeCell ref="N7:N11"/>
    <mergeCell ref="O7:O11"/>
    <mergeCell ref="P7:P11"/>
    <mergeCell ref="I7:I12"/>
    <mergeCell ref="J7:J11"/>
    <mergeCell ref="K7:K11"/>
    <mergeCell ref="L7:L11"/>
    <mergeCell ref="J12:J13"/>
    <mergeCell ref="K12:K13"/>
    <mergeCell ref="L12:L13"/>
    <mergeCell ref="R2:T2"/>
    <mergeCell ref="A5:T6"/>
    <mergeCell ref="A7:A13"/>
    <mergeCell ref="B7:B12"/>
    <mergeCell ref="C7:C12"/>
    <mergeCell ref="D7:D12"/>
    <mergeCell ref="E7:E12"/>
    <mergeCell ref="F7:F12"/>
    <mergeCell ref="G7:G12"/>
    <mergeCell ref="H7:H12"/>
  </mergeCells>
  <printOptions/>
  <pageMargins left="0.7479166666666667" right="0.7479166666666667" top="0.39375" bottom="0.39375" header="0.5118055555555555" footer="0.5118055555555555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D24" sqref="D24"/>
    </sheetView>
  </sheetViews>
  <sheetFormatPr defaultColWidth="9.140625" defaultRowHeight="12.75"/>
  <cols>
    <col min="2" max="2" width="29.57421875" style="0" customWidth="1"/>
    <col min="3" max="3" width="35.140625" style="0" customWidth="1"/>
  </cols>
  <sheetData>
    <row r="1" spans="1:5" ht="12.75">
      <c r="A1" s="120"/>
      <c r="B1" s="348" t="s">
        <v>438</v>
      </c>
      <c r="C1" s="1856" t="s">
        <v>439</v>
      </c>
      <c r="D1" s="1856"/>
      <c r="E1" s="120"/>
    </row>
    <row r="2" spans="1:5" ht="12.75">
      <c r="A2" s="120"/>
      <c r="E2" s="120"/>
    </row>
    <row r="3" spans="1:5" ht="12.75">
      <c r="A3" s="120" t="s">
        <v>440</v>
      </c>
      <c r="B3" s="120" t="s">
        <v>441</v>
      </c>
      <c r="C3" s="120"/>
      <c r="D3" s="120"/>
      <c r="E3" s="120"/>
    </row>
    <row r="4" spans="1:5" ht="12.75">
      <c r="A4" s="120" t="s">
        <v>442</v>
      </c>
      <c r="B4" s="120"/>
      <c r="C4" s="120"/>
      <c r="D4" s="120"/>
      <c r="E4" s="120"/>
    </row>
    <row r="5" spans="1:5" ht="12.75">
      <c r="A5" s="120" t="s">
        <v>443</v>
      </c>
      <c r="B5" s="120" t="s">
        <v>1104</v>
      </c>
      <c r="C5" s="120"/>
      <c r="D5" s="120"/>
      <c r="E5" s="120"/>
    </row>
    <row r="6" spans="1:5" ht="12.75">
      <c r="A6" s="120" t="s">
        <v>444</v>
      </c>
      <c r="B6" s="120" t="s">
        <v>445</v>
      </c>
      <c r="C6" s="120"/>
      <c r="D6" s="120"/>
      <c r="E6" s="120"/>
    </row>
    <row r="7" spans="1:5" ht="12.75">
      <c r="A7" s="120" t="s">
        <v>446</v>
      </c>
      <c r="B7" s="120" t="s">
        <v>447</v>
      </c>
      <c r="C7" s="120"/>
      <c r="D7" s="120"/>
      <c r="E7" s="120"/>
    </row>
    <row r="8" spans="1:5" ht="12.75" hidden="1">
      <c r="A8" s="120"/>
      <c r="B8" s="120"/>
      <c r="C8" s="120"/>
      <c r="D8" s="120"/>
      <c r="E8" s="120"/>
    </row>
    <row r="9" spans="1:5" ht="12.75" hidden="1">
      <c r="A9" s="120"/>
      <c r="C9" s="120"/>
      <c r="D9" s="120"/>
      <c r="E9" s="120"/>
    </row>
    <row r="10" spans="3:5" ht="12.75">
      <c r="C10" s="120"/>
      <c r="D10" s="120"/>
      <c r="E10" s="120"/>
    </row>
    <row r="11" spans="3:5" ht="12.75" hidden="1">
      <c r="C11" s="120"/>
      <c r="D11" s="120"/>
      <c r="E11" s="120"/>
    </row>
    <row r="12" spans="3:5" ht="12.75" hidden="1">
      <c r="C12" s="120"/>
      <c r="D12" s="120"/>
      <c r="E12" s="120"/>
    </row>
    <row r="13" spans="1:5" ht="12.75" hidden="1">
      <c r="A13" s="120"/>
      <c r="B13" s="120"/>
      <c r="C13" s="120"/>
      <c r="D13" s="120"/>
      <c r="E13" s="120"/>
    </row>
    <row r="14" spans="1:5" ht="12.75" hidden="1">
      <c r="A14" s="120"/>
      <c r="B14" s="120"/>
      <c r="C14" s="120"/>
      <c r="D14" s="120"/>
      <c r="E14" s="120"/>
    </row>
    <row r="15" spans="1:5" ht="12.75" hidden="1">
      <c r="A15" s="120"/>
      <c r="B15" s="120"/>
      <c r="C15" s="120"/>
      <c r="D15" s="120"/>
      <c r="E15" s="120"/>
    </row>
    <row r="16" spans="1:5" ht="12.75">
      <c r="A16" s="120" t="s">
        <v>448</v>
      </c>
      <c r="B16" s="120"/>
      <c r="C16" s="120"/>
      <c r="D16" s="120"/>
      <c r="E16" s="120"/>
    </row>
    <row r="17" spans="1:5" ht="12.75">
      <c r="A17" s="120"/>
      <c r="B17" s="120"/>
      <c r="C17" s="120"/>
      <c r="D17" s="120"/>
      <c r="E17" s="120"/>
    </row>
    <row r="18" spans="1:5" ht="12.75">
      <c r="A18" s="120" t="s">
        <v>616</v>
      </c>
      <c r="B18" s="120" t="s">
        <v>738</v>
      </c>
      <c r="C18" s="120"/>
      <c r="D18" s="120"/>
      <c r="E18" s="120"/>
    </row>
    <row r="19" spans="1:5" ht="12.75">
      <c r="A19" s="120" t="s">
        <v>617</v>
      </c>
      <c r="B19" s="120" t="s">
        <v>449</v>
      </c>
      <c r="C19" s="120"/>
      <c r="D19" s="120"/>
      <c r="E19" s="120"/>
    </row>
    <row r="20" spans="1:5" ht="12.75">
      <c r="A20" s="120" t="s">
        <v>618</v>
      </c>
      <c r="B20" s="120" t="s">
        <v>741</v>
      </c>
      <c r="C20" s="120"/>
      <c r="D20" s="120"/>
      <c r="E20" s="120"/>
    </row>
    <row r="21" spans="1:5" ht="12.75">
      <c r="A21" s="120" t="s">
        <v>619</v>
      </c>
      <c r="B21" s="120" t="s">
        <v>1211</v>
      </c>
      <c r="C21" s="120"/>
      <c r="D21" s="120"/>
      <c r="E21" s="120"/>
    </row>
    <row r="22" spans="1:5" ht="12.75">
      <c r="A22" s="120" t="s">
        <v>620</v>
      </c>
      <c r="B22" s="120" t="s">
        <v>1223</v>
      </c>
      <c r="C22" s="120"/>
      <c r="D22" s="120"/>
      <c r="E22" s="120"/>
    </row>
    <row r="23" spans="1:5" ht="12.75">
      <c r="A23" s="120" t="s">
        <v>627</v>
      </c>
      <c r="B23" s="120" t="s">
        <v>450</v>
      </c>
      <c r="C23" s="120"/>
      <c r="D23" s="120"/>
      <c r="E23" s="120"/>
    </row>
    <row r="24" spans="1:5" ht="12.75">
      <c r="A24" s="120" t="s">
        <v>629</v>
      </c>
      <c r="B24" s="120" t="s">
        <v>451</v>
      </c>
      <c r="C24" s="120"/>
      <c r="D24" s="120"/>
      <c r="E24" s="120"/>
    </row>
    <row r="25" spans="1:5" ht="12.75">
      <c r="A25" s="120" t="s">
        <v>631</v>
      </c>
      <c r="B25" s="120" t="s">
        <v>452</v>
      </c>
      <c r="C25" s="120"/>
      <c r="D25" s="120"/>
      <c r="E25" s="120"/>
    </row>
    <row r="26" spans="1:5" ht="12.75">
      <c r="A26" s="120" t="s">
        <v>633</v>
      </c>
      <c r="B26" s="120" t="s">
        <v>453</v>
      </c>
      <c r="C26" s="120"/>
      <c r="D26" s="120"/>
      <c r="E26" s="120"/>
    </row>
    <row r="27" spans="1:5" ht="12.75">
      <c r="A27" s="120" t="s">
        <v>635</v>
      </c>
      <c r="B27" s="120" t="s">
        <v>454</v>
      </c>
      <c r="C27" s="120"/>
      <c r="D27" s="120"/>
      <c r="E27" s="120"/>
    </row>
    <row r="28" spans="1:5" ht="12.75">
      <c r="A28" s="120" t="s">
        <v>637</v>
      </c>
      <c r="B28" s="120" t="s">
        <v>455</v>
      </c>
      <c r="C28" s="120"/>
      <c r="D28" s="120"/>
      <c r="E28" s="120"/>
    </row>
    <row r="29" spans="1:5" ht="12.75">
      <c r="A29" s="120" t="s">
        <v>639</v>
      </c>
      <c r="B29" s="120" t="s">
        <v>456</v>
      </c>
      <c r="C29" s="120"/>
      <c r="D29" s="120"/>
      <c r="E29" s="120"/>
    </row>
    <row r="30" spans="1:5" ht="12.75">
      <c r="A30" s="120" t="s">
        <v>641</v>
      </c>
      <c r="B30" s="120" t="s">
        <v>457</v>
      </c>
      <c r="C30" s="120"/>
      <c r="D30" s="120"/>
      <c r="E30" s="120"/>
    </row>
    <row r="31" spans="1:5" ht="12.75">
      <c r="A31" s="120" t="s">
        <v>643</v>
      </c>
      <c r="B31" s="120" t="s">
        <v>809</v>
      </c>
      <c r="C31" s="120"/>
      <c r="D31" s="120"/>
      <c r="E31" s="120"/>
    </row>
    <row r="32" spans="1:5" ht="12.75">
      <c r="A32" s="120" t="s">
        <v>645</v>
      </c>
      <c r="B32" s="120" t="s">
        <v>816</v>
      </c>
      <c r="C32" s="120"/>
      <c r="D32" s="120"/>
      <c r="E32" s="120"/>
    </row>
    <row r="33" spans="1:5" ht="12.75">
      <c r="A33" s="120" t="s">
        <v>647</v>
      </c>
      <c r="B33" s="120" t="s">
        <v>458</v>
      </c>
      <c r="C33" s="120"/>
      <c r="D33" s="120"/>
      <c r="E33" s="120"/>
    </row>
    <row r="34" spans="1:5" ht="12.75">
      <c r="A34" s="120" t="s">
        <v>649</v>
      </c>
      <c r="B34" s="120" t="s">
        <v>459</v>
      </c>
      <c r="C34" s="120"/>
      <c r="D34" s="120"/>
      <c r="E34" s="120"/>
    </row>
    <row r="35" spans="1:5" ht="12.75">
      <c r="A35" s="120" t="s">
        <v>651</v>
      </c>
      <c r="B35" s="120" t="s">
        <v>460</v>
      </c>
      <c r="C35" s="120"/>
      <c r="D35" s="120"/>
      <c r="E35" s="120"/>
    </row>
    <row r="37" ht="12.75">
      <c r="A37" s="120" t="s">
        <v>461</v>
      </c>
    </row>
    <row r="38" ht="12.75">
      <c r="A38" s="120"/>
    </row>
    <row r="39" spans="1:4" ht="12.75">
      <c r="A39" s="120" t="s">
        <v>616</v>
      </c>
      <c r="B39" s="120" t="s">
        <v>738</v>
      </c>
      <c r="C39" s="120"/>
      <c r="D39" s="120"/>
    </row>
    <row r="40" spans="1:4" ht="12.75">
      <c r="A40" s="120" t="s">
        <v>617</v>
      </c>
      <c r="B40" s="120" t="s">
        <v>462</v>
      </c>
      <c r="C40" s="120"/>
      <c r="D40" s="120"/>
    </row>
    <row r="41" spans="1:2" ht="12.75">
      <c r="A41" s="1670" t="s">
        <v>463</v>
      </c>
      <c r="B41" s="138" t="s">
        <v>1191</v>
      </c>
    </row>
    <row r="42" spans="1:2" ht="12.75">
      <c r="A42" s="1670" t="s">
        <v>464</v>
      </c>
      <c r="B42" s="138" t="s">
        <v>1192</v>
      </c>
    </row>
    <row r="43" spans="1:2" ht="12.75">
      <c r="A43" s="1670" t="s">
        <v>465</v>
      </c>
      <c r="B43" s="138" t="s">
        <v>1193</v>
      </c>
    </row>
    <row r="44" spans="1:2" ht="12.75">
      <c r="A44" s="1670" t="s">
        <v>466</v>
      </c>
      <c r="B44" s="138" t="s">
        <v>1194</v>
      </c>
    </row>
    <row r="45" spans="1:2" ht="12.75">
      <c r="A45" s="1670" t="s">
        <v>467</v>
      </c>
      <c r="B45" s="138"/>
    </row>
    <row r="46" spans="1:2" ht="12.75">
      <c r="A46" s="1670" t="s">
        <v>468</v>
      </c>
      <c r="B46" s="138"/>
    </row>
    <row r="47" spans="1:2" ht="12.75">
      <c r="A47" s="1670" t="s">
        <v>469</v>
      </c>
      <c r="B47" s="138" t="s">
        <v>917</v>
      </c>
    </row>
    <row r="48" spans="1:2" ht="12.75">
      <c r="A48" s="1670" t="s">
        <v>470</v>
      </c>
      <c r="B48" s="138" t="s">
        <v>920</v>
      </c>
    </row>
    <row r="49" spans="1:2" ht="12.75">
      <c r="A49" s="1670" t="s">
        <v>471</v>
      </c>
      <c r="B49" s="138" t="s">
        <v>923</v>
      </c>
    </row>
    <row r="50" spans="1:2" ht="12.75">
      <c r="A50" s="1670" t="s">
        <v>472</v>
      </c>
      <c r="B50" s="138" t="s">
        <v>924</v>
      </c>
    </row>
    <row r="51" spans="1:2" ht="12.75">
      <c r="A51" s="1670" t="s">
        <v>473</v>
      </c>
      <c r="B51" s="138" t="s">
        <v>1195</v>
      </c>
    </row>
    <row r="52" spans="1:2" ht="12.75">
      <c r="A52" s="1670" t="s">
        <v>474</v>
      </c>
      <c r="B52" s="138" t="s">
        <v>1196</v>
      </c>
    </row>
    <row r="53" spans="1:2" ht="12.75">
      <c r="A53" s="1670" t="s">
        <v>475</v>
      </c>
      <c r="B53" s="138" t="s">
        <v>333</v>
      </c>
    </row>
    <row r="54" spans="1:4" ht="12.75">
      <c r="A54" s="120" t="s">
        <v>618</v>
      </c>
      <c r="B54" s="120" t="s">
        <v>741</v>
      </c>
      <c r="C54" s="120"/>
      <c r="D54" s="120"/>
    </row>
    <row r="55" spans="1:3" ht="12.75">
      <c r="A55" s="1670" t="s">
        <v>476</v>
      </c>
      <c r="B55" s="120" t="s">
        <v>1211</v>
      </c>
      <c r="C55" s="1671"/>
    </row>
    <row r="56" spans="1:3" ht="12.75">
      <c r="A56" s="1670" t="s">
        <v>477</v>
      </c>
      <c r="B56" s="1799" t="s">
        <v>1212</v>
      </c>
      <c r="C56" s="1799"/>
    </row>
    <row r="57" spans="1:3" ht="12.75">
      <c r="A57" s="1670" t="s">
        <v>478</v>
      </c>
      <c r="B57" s="1799" t="s">
        <v>1213</v>
      </c>
      <c r="C57" s="1799"/>
    </row>
    <row r="58" spans="1:3" ht="12.75">
      <c r="A58" s="1670" t="s">
        <v>479</v>
      </c>
      <c r="B58" s="1799" t="s">
        <v>1214</v>
      </c>
      <c r="C58" s="1799"/>
    </row>
    <row r="59" spans="1:3" ht="12.75">
      <c r="A59" s="1670" t="s">
        <v>480</v>
      </c>
      <c r="B59" s="1799" t="s">
        <v>965</v>
      </c>
      <c r="C59" s="1799"/>
    </row>
    <row r="60" spans="1:3" ht="12.75">
      <c r="A60" s="1670" t="s">
        <v>481</v>
      </c>
      <c r="B60" s="1799" t="s">
        <v>969</v>
      </c>
      <c r="C60" s="1799"/>
    </row>
    <row r="61" spans="1:3" ht="12.75">
      <c r="A61" s="1670" t="s">
        <v>482</v>
      </c>
      <c r="B61" s="1799" t="s">
        <v>927</v>
      </c>
      <c r="C61" s="1799"/>
    </row>
    <row r="62" spans="1:3" ht="12.75">
      <c r="A62" s="1670" t="s">
        <v>483</v>
      </c>
      <c r="B62" s="1799" t="s">
        <v>928</v>
      </c>
      <c r="C62" s="1799"/>
    </row>
    <row r="63" spans="1:3" ht="12.75">
      <c r="A63" s="1670" t="s">
        <v>484</v>
      </c>
      <c r="B63" s="1799" t="s">
        <v>485</v>
      </c>
      <c r="C63" s="1799"/>
    </row>
    <row r="64" spans="1:3" ht="12.75">
      <c r="A64" s="1670" t="s">
        <v>486</v>
      </c>
      <c r="B64" s="1799" t="s">
        <v>1216</v>
      </c>
      <c r="C64" s="1799"/>
    </row>
    <row r="65" spans="1:3" ht="12.75">
      <c r="A65" s="1670" t="s">
        <v>487</v>
      </c>
      <c r="B65" s="1799" t="s">
        <v>1217</v>
      </c>
      <c r="C65" s="1799"/>
    </row>
    <row r="66" spans="1:3" ht="12.75">
      <c r="A66" s="1670" t="s">
        <v>488</v>
      </c>
      <c r="B66" s="120" t="s">
        <v>1223</v>
      </c>
      <c r="C66" s="1671"/>
    </row>
    <row r="67" spans="1:3" ht="12.75">
      <c r="A67" s="1670" t="s">
        <v>489</v>
      </c>
      <c r="B67" s="120" t="s">
        <v>490</v>
      </c>
      <c r="C67" s="1672"/>
    </row>
    <row r="68" spans="1:3" ht="12.75">
      <c r="A68" s="120" t="s">
        <v>619</v>
      </c>
      <c r="B68" s="120" t="s">
        <v>451</v>
      </c>
      <c r="C68" s="120"/>
    </row>
    <row r="69" spans="1:2" ht="12.75">
      <c r="A69" s="1670" t="s">
        <v>491</v>
      </c>
      <c r="B69" s="120" t="s">
        <v>452</v>
      </c>
    </row>
    <row r="70" spans="1:2" ht="12.75">
      <c r="A70" s="1670" t="s">
        <v>492</v>
      </c>
      <c r="B70" s="120" t="s">
        <v>493</v>
      </c>
    </row>
    <row r="71" spans="1:2" ht="12.75">
      <c r="A71" s="1670" t="s">
        <v>494</v>
      </c>
      <c r="B71" s="120" t="s">
        <v>495</v>
      </c>
    </row>
    <row r="72" spans="1:2" ht="12.75">
      <c r="A72" s="1670" t="s">
        <v>496</v>
      </c>
      <c r="B72" s="120" t="s">
        <v>455</v>
      </c>
    </row>
    <row r="73" spans="1:2" ht="12.75">
      <c r="A73" s="1670" t="s">
        <v>497</v>
      </c>
      <c r="B73" s="120" t="s">
        <v>498</v>
      </c>
    </row>
    <row r="74" spans="1:2" ht="12.75">
      <c r="A74" s="1670" t="s">
        <v>499</v>
      </c>
      <c r="B74" s="120" t="s">
        <v>500</v>
      </c>
    </row>
    <row r="75" spans="1:2" ht="12.75">
      <c r="A75" s="1670" t="s">
        <v>501</v>
      </c>
      <c r="B75" s="120" t="s">
        <v>456</v>
      </c>
    </row>
    <row r="76" spans="1:2" ht="12.75">
      <c r="A76" s="1670" t="s">
        <v>502</v>
      </c>
      <c r="B76" s="120" t="s">
        <v>1238</v>
      </c>
    </row>
    <row r="77" spans="1:2" ht="12.75">
      <c r="A77" s="1670" t="s">
        <v>503</v>
      </c>
      <c r="B77" s="120" t="s">
        <v>1239</v>
      </c>
    </row>
    <row r="78" spans="1:2" ht="12.75">
      <c r="A78" s="1670" t="s">
        <v>504</v>
      </c>
      <c r="B78" s="120" t="s">
        <v>457</v>
      </c>
    </row>
    <row r="79" spans="1:3" ht="12.75">
      <c r="A79" s="120"/>
      <c r="C79" s="120"/>
    </row>
    <row r="80" spans="1:3" ht="12.75" hidden="1">
      <c r="A80" s="120"/>
      <c r="C80" s="120"/>
    </row>
    <row r="81" spans="1:3" ht="12.75" hidden="1">
      <c r="A81" s="120"/>
      <c r="C81" s="120"/>
    </row>
    <row r="82" spans="1:3" ht="12.75" hidden="1">
      <c r="A82" s="120"/>
      <c r="C82" s="120"/>
    </row>
    <row r="83" spans="1:3" ht="12.75" hidden="1">
      <c r="A83" s="120"/>
      <c r="C83" s="120"/>
    </row>
    <row r="84" spans="1:3" ht="12.75" hidden="1">
      <c r="A84" s="120"/>
      <c r="C84" s="120"/>
    </row>
    <row r="85" ht="12.75" hidden="1">
      <c r="A85" s="120"/>
    </row>
    <row r="86" ht="12.75" hidden="1">
      <c r="A86" s="1670"/>
    </row>
    <row r="87" ht="12.75" hidden="1">
      <c r="A87" s="1670"/>
    </row>
    <row r="88" spans="1:3" ht="12.75" hidden="1">
      <c r="A88" s="120"/>
      <c r="C88" s="120"/>
    </row>
    <row r="89" ht="12.75" hidden="1">
      <c r="A89" s="1670"/>
    </row>
    <row r="90" ht="12.75" hidden="1">
      <c r="A90" s="1670"/>
    </row>
    <row r="91" spans="1:3" ht="12.75" hidden="1">
      <c r="A91" s="120"/>
      <c r="C91" s="120"/>
    </row>
    <row r="92" ht="12.75">
      <c r="A92" s="1673"/>
    </row>
    <row r="93" spans="1:2" ht="12.75">
      <c r="A93" s="120" t="s">
        <v>643</v>
      </c>
      <c r="B93" s="120" t="s">
        <v>809</v>
      </c>
    </row>
    <row r="94" spans="1:2" ht="12.75">
      <c r="A94" s="1670" t="s">
        <v>505</v>
      </c>
      <c r="B94" s="138" t="s">
        <v>801</v>
      </c>
    </row>
    <row r="95" spans="1:2" ht="12.75">
      <c r="A95" s="1670" t="s">
        <v>506</v>
      </c>
      <c r="B95" s="138" t="s">
        <v>802</v>
      </c>
    </row>
    <row r="96" spans="1:2" ht="12.75">
      <c r="A96" s="1670" t="s">
        <v>507</v>
      </c>
      <c r="B96" s="138" t="s">
        <v>803</v>
      </c>
    </row>
    <row r="97" spans="1:2" ht="12.75">
      <c r="A97" s="1670" t="s">
        <v>508</v>
      </c>
      <c r="B97" s="138" t="s">
        <v>804</v>
      </c>
    </row>
    <row r="98" spans="1:2" ht="12.75">
      <c r="A98" s="1670" t="s">
        <v>509</v>
      </c>
      <c r="B98" s="138" t="s">
        <v>774</v>
      </c>
    </row>
    <row r="99" spans="1:2" ht="12.75">
      <c r="A99" s="1670" t="s">
        <v>510</v>
      </c>
      <c r="B99" s="138" t="s">
        <v>805</v>
      </c>
    </row>
    <row r="100" spans="1:2" ht="12.75">
      <c r="A100" s="1670" t="s">
        <v>511</v>
      </c>
      <c r="B100" s="138" t="s">
        <v>806</v>
      </c>
    </row>
    <row r="101" spans="1:2" ht="12.75">
      <c r="A101" s="1670" t="s">
        <v>512</v>
      </c>
      <c r="B101" s="138" t="s">
        <v>807</v>
      </c>
    </row>
    <row r="102" spans="1:2" ht="12.75">
      <c r="A102" s="1670" t="s">
        <v>513</v>
      </c>
      <c r="B102" s="138" t="s">
        <v>808</v>
      </c>
    </row>
    <row r="103" spans="1:3" ht="12.75">
      <c r="A103" s="120" t="s">
        <v>645</v>
      </c>
      <c r="B103" s="120" t="s">
        <v>816</v>
      </c>
      <c r="C103" s="120"/>
    </row>
    <row r="104" spans="1:2" ht="12.75">
      <c r="A104" s="1670" t="s">
        <v>514</v>
      </c>
      <c r="B104" s="138" t="s">
        <v>810</v>
      </c>
    </row>
    <row r="105" spans="1:2" ht="12.75">
      <c r="A105" s="1670" t="s">
        <v>515</v>
      </c>
      <c r="B105" s="138" t="s">
        <v>811</v>
      </c>
    </row>
    <row r="106" spans="1:2" ht="12.75">
      <c r="A106" s="1670" t="s">
        <v>516</v>
      </c>
      <c r="B106" s="138" t="s">
        <v>812</v>
      </c>
    </row>
    <row r="107" spans="1:2" ht="12.75">
      <c r="A107" s="1670" t="s">
        <v>517</v>
      </c>
      <c r="B107" s="138" t="s">
        <v>813</v>
      </c>
    </row>
    <row r="108" spans="1:2" ht="12.75">
      <c r="A108" s="1670" t="s">
        <v>518</v>
      </c>
      <c r="B108" s="138" t="s">
        <v>764</v>
      </c>
    </row>
    <row r="109" spans="1:2" ht="12.75">
      <c r="A109" s="1670" t="s">
        <v>519</v>
      </c>
      <c r="B109" s="138" t="s">
        <v>814</v>
      </c>
    </row>
    <row r="110" spans="1:2" ht="12.75">
      <c r="A110" s="1670" t="s">
        <v>520</v>
      </c>
      <c r="B110" s="138" t="s">
        <v>815</v>
      </c>
    </row>
    <row r="111" spans="1:2" ht="12.75">
      <c r="A111" s="120" t="s">
        <v>647</v>
      </c>
      <c r="B111" s="120" t="s">
        <v>458</v>
      </c>
    </row>
    <row r="112" spans="1:2" ht="12.75">
      <c r="A112" s="1670" t="s">
        <v>521</v>
      </c>
      <c r="B112" s="277" t="s">
        <v>821</v>
      </c>
    </row>
    <row r="113" spans="1:2" ht="12.75">
      <c r="A113" s="1670" t="s">
        <v>522</v>
      </c>
      <c r="B113" s="277" t="s">
        <v>822</v>
      </c>
    </row>
    <row r="114" spans="1:2" ht="12.75">
      <c r="A114" s="1670" t="s">
        <v>523</v>
      </c>
      <c r="B114" s="277" t="s">
        <v>823</v>
      </c>
    </row>
    <row r="115" spans="1:2" ht="12.75">
      <c r="A115" s="1670" t="s">
        <v>649</v>
      </c>
      <c r="B115" s="251" t="s">
        <v>459</v>
      </c>
    </row>
    <row r="116" spans="1:2" ht="12.75">
      <c r="A116" s="1670" t="s">
        <v>524</v>
      </c>
      <c r="B116" s="251" t="s">
        <v>825</v>
      </c>
    </row>
    <row r="117" spans="1:2" ht="12.75">
      <c r="A117" s="1670" t="s">
        <v>525</v>
      </c>
      <c r="B117" s="251" t="s">
        <v>526</v>
      </c>
    </row>
    <row r="118" spans="1:2" ht="12.75">
      <c r="A118" s="120" t="s">
        <v>651</v>
      </c>
      <c r="B118" s="120" t="s">
        <v>460</v>
      </c>
    </row>
    <row r="119" ht="12.75">
      <c r="A119" s="1673"/>
    </row>
    <row r="120" ht="12.75">
      <c r="A120" s="1673"/>
    </row>
    <row r="121" ht="12.75">
      <c r="A121" s="1673"/>
    </row>
    <row r="122" ht="12.75">
      <c r="A122" s="1673"/>
    </row>
  </sheetData>
  <sheetProtection selectLockedCells="1" selectUnlockedCells="1"/>
  <mergeCells count="11">
    <mergeCell ref="B63:C63"/>
    <mergeCell ref="B64:C64"/>
    <mergeCell ref="B65:C65"/>
    <mergeCell ref="B59:C59"/>
    <mergeCell ref="B60:C60"/>
    <mergeCell ref="B61:C61"/>
    <mergeCell ref="B62:C62"/>
    <mergeCell ref="C1:D1"/>
    <mergeCell ref="B56:C56"/>
    <mergeCell ref="B57:C57"/>
    <mergeCell ref="B58:C5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3">
      <selection activeCell="T44" sqref="T44"/>
    </sheetView>
  </sheetViews>
  <sheetFormatPr defaultColWidth="9.140625" defaultRowHeight="12.75"/>
  <cols>
    <col min="1" max="1" width="32.57421875" style="0" customWidth="1"/>
    <col min="2" max="2" width="7.8515625" style="0" customWidth="1"/>
    <col min="3" max="3" width="7.140625" style="0" customWidth="1"/>
    <col min="4" max="5" width="8.00390625" style="0" customWidth="1"/>
    <col min="6" max="6" width="7.57421875" style="0" customWidth="1"/>
    <col min="7" max="7" width="0.42578125" style="0" customWidth="1"/>
    <col min="8" max="8" width="1.1484375" style="0" customWidth="1"/>
    <col min="9" max="9" width="32.8515625" style="0" customWidth="1"/>
    <col min="10" max="11" width="7.8515625" style="0" customWidth="1"/>
    <col min="12" max="13" width="6.421875" style="0" customWidth="1"/>
    <col min="14" max="14" width="7.28125" style="0" customWidth="1"/>
    <col min="15" max="15" width="0" style="0" hidden="1" customWidth="1"/>
  </cols>
  <sheetData>
    <row r="1" ht="12.75" hidden="1">
      <c r="R1" s="23"/>
    </row>
    <row r="2" ht="8.25" customHeight="1" hidden="1">
      <c r="R2" s="23"/>
    </row>
    <row r="3" spans="1:18" ht="33" customHeight="1">
      <c r="A3" s="24" t="s">
        <v>609</v>
      </c>
      <c r="B3" s="25" t="s">
        <v>731</v>
      </c>
      <c r="C3" s="25" t="s">
        <v>732</v>
      </c>
      <c r="D3" s="25" t="s">
        <v>733</v>
      </c>
      <c r="E3" s="25" t="s">
        <v>734</v>
      </c>
      <c r="F3" s="25" t="s">
        <v>136</v>
      </c>
      <c r="G3" s="25"/>
      <c r="H3" s="26"/>
      <c r="I3" s="24" t="s">
        <v>609</v>
      </c>
      <c r="J3" s="25" t="s">
        <v>731</v>
      </c>
      <c r="K3" s="27" t="s">
        <v>732</v>
      </c>
      <c r="L3" s="27" t="s">
        <v>733</v>
      </c>
      <c r="M3" s="27" t="s">
        <v>735</v>
      </c>
      <c r="N3" s="25" t="s">
        <v>136</v>
      </c>
      <c r="O3" s="28"/>
      <c r="R3" s="23"/>
    </row>
    <row r="4" spans="1:18" ht="11.25" customHeight="1">
      <c r="A4" s="29" t="s">
        <v>736</v>
      </c>
      <c r="B4" s="29"/>
      <c r="C4" s="30"/>
      <c r="D4" s="30"/>
      <c r="E4" s="30"/>
      <c r="F4" s="31"/>
      <c r="G4" s="31"/>
      <c r="H4" s="32"/>
      <c r="I4" s="29" t="s">
        <v>737</v>
      </c>
      <c r="J4" s="29"/>
      <c r="K4" s="30"/>
      <c r="L4" s="30"/>
      <c r="M4" s="30"/>
      <c r="N4" s="31"/>
      <c r="O4" s="33"/>
      <c r="R4" s="23"/>
    </row>
    <row r="5" spans="1:18" ht="13.5" customHeight="1">
      <c r="A5" s="34" t="s">
        <v>738</v>
      </c>
      <c r="B5" s="35">
        <v>134547</v>
      </c>
      <c r="C5" s="35">
        <v>4758</v>
      </c>
      <c r="D5" s="35">
        <v>139305</v>
      </c>
      <c r="E5" s="35">
        <v>139305</v>
      </c>
      <c r="F5" s="36">
        <v>56538</v>
      </c>
      <c r="G5" s="37"/>
      <c r="H5" s="38"/>
      <c r="I5" s="34" t="s">
        <v>739</v>
      </c>
      <c r="J5" s="35"/>
      <c r="K5" s="39"/>
      <c r="L5" s="39">
        <v>0</v>
      </c>
      <c r="M5" s="39"/>
      <c r="N5" s="36">
        <f aca="true" t="shared" si="0" ref="N5:N12">SUM(J5:K5)</f>
        <v>0</v>
      </c>
      <c r="O5" s="40"/>
      <c r="R5" s="23"/>
    </row>
    <row r="6" spans="1:18" ht="13.5" customHeight="1">
      <c r="A6" s="41" t="s">
        <v>675</v>
      </c>
      <c r="B6" s="42">
        <v>139330</v>
      </c>
      <c r="C6" s="42"/>
      <c r="D6" s="42">
        <v>139330</v>
      </c>
      <c r="E6" s="42">
        <v>139330</v>
      </c>
      <c r="F6" s="36">
        <v>140876</v>
      </c>
      <c r="G6" s="36"/>
      <c r="H6" s="38"/>
      <c r="I6" s="41" t="s">
        <v>740</v>
      </c>
      <c r="J6" s="42">
        <v>5542</v>
      </c>
      <c r="K6" s="42"/>
      <c r="L6" s="42">
        <v>5542</v>
      </c>
      <c r="M6" s="42">
        <v>5542</v>
      </c>
      <c r="N6" s="36">
        <v>14177</v>
      </c>
      <c r="O6" s="43"/>
      <c r="R6" s="23"/>
    </row>
    <row r="7" spans="1:18" ht="13.5" customHeight="1">
      <c r="A7" s="41" t="s">
        <v>741</v>
      </c>
      <c r="B7" s="42">
        <v>240034</v>
      </c>
      <c r="C7" s="42"/>
      <c r="D7" s="42">
        <v>240034</v>
      </c>
      <c r="E7" s="42">
        <v>260128</v>
      </c>
      <c r="F7" s="36">
        <v>227101</v>
      </c>
      <c r="G7" s="36"/>
      <c r="H7" s="38"/>
      <c r="I7" s="41" t="s">
        <v>742</v>
      </c>
      <c r="J7" s="42">
        <v>130492</v>
      </c>
      <c r="K7" s="42">
        <v>465568</v>
      </c>
      <c r="L7" s="42">
        <v>596060</v>
      </c>
      <c r="M7" s="42">
        <v>596060</v>
      </c>
      <c r="N7" s="36">
        <v>44565</v>
      </c>
      <c r="O7" s="43"/>
      <c r="R7" s="23"/>
    </row>
    <row r="8" spans="1:18" ht="13.5" customHeight="1">
      <c r="A8" s="44" t="s">
        <v>743</v>
      </c>
      <c r="B8" s="45">
        <v>92082</v>
      </c>
      <c r="C8" s="45">
        <v>20252</v>
      </c>
      <c r="D8" s="45">
        <v>112334</v>
      </c>
      <c r="E8" s="45">
        <v>112334</v>
      </c>
      <c r="F8" s="36">
        <v>62652</v>
      </c>
      <c r="G8" s="36"/>
      <c r="H8" s="38"/>
      <c r="I8" s="41" t="s">
        <v>140</v>
      </c>
      <c r="J8" s="42">
        <v>75</v>
      </c>
      <c r="K8" s="42">
        <v>19670</v>
      </c>
      <c r="L8" s="42">
        <v>19745</v>
      </c>
      <c r="M8" s="42">
        <v>19745</v>
      </c>
      <c r="N8" s="36">
        <v>0</v>
      </c>
      <c r="O8" s="43"/>
      <c r="R8" s="23"/>
    </row>
    <row r="9" spans="1:18" ht="13.5" customHeight="1">
      <c r="A9" s="41" t="s">
        <v>142</v>
      </c>
      <c r="B9" s="42"/>
      <c r="C9" s="42">
        <v>2468</v>
      </c>
      <c r="D9" s="42">
        <v>2468</v>
      </c>
      <c r="E9" s="42">
        <v>2468</v>
      </c>
      <c r="F9" s="36">
        <v>550</v>
      </c>
      <c r="G9" s="36"/>
      <c r="H9" s="38"/>
      <c r="I9" s="41" t="s">
        <v>745</v>
      </c>
      <c r="J9" s="42"/>
      <c r="K9" s="42"/>
      <c r="L9" s="42">
        <v>0</v>
      </c>
      <c r="M9" s="42"/>
      <c r="N9" s="36">
        <f t="shared" si="0"/>
        <v>0</v>
      </c>
      <c r="O9" s="43"/>
      <c r="R9" s="23"/>
    </row>
    <row r="10" spans="1:18" ht="13.5" customHeight="1">
      <c r="A10" s="41" t="s">
        <v>746</v>
      </c>
      <c r="B10" s="42"/>
      <c r="C10" s="42"/>
      <c r="D10" s="42">
        <v>0</v>
      </c>
      <c r="E10" s="42"/>
      <c r="F10" s="36">
        <f>SUM(B10:C10)</f>
        <v>0</v>
      </c>
      <c r="G10" s="46"/>
      <c r="H10" s="38"/>
      <c r="I10" s="41" t="s">
        <v>141</v>
      </c>
      <c r="J10" s="42">
        <v>39448</v>
      </c>
      <c r="K10" s="42"/>
      <c r="L10" s="42">
        <v>39448</v>
      </c>
      <c r="M10" s="42">
        <v>39448</v>
      </c>
      <c r="N10" s="36">
        <f t="shared" si="0"/>
        <v>39448</v>
      </c>
      <c r="O10" s="43"/>
      <c r="R10" s="23"/>
    </row>
    <row r="11" spans="1:18" ht="13.5" customHeight="1">
      <c r="A11" s="41" t="s">
        <v>747</v>
      </c>
      <c r="B11" s="42">
        <v>65168</v>
      </c>
      <c r="C11" s="42">
        <v>2228</v>
      </c>
      <c r="D11" s="42">
        <v>67396</v>
      </c>
      <c r="E11" s="42">
        <v>67396</v>
      </c>
      <c r="F11" s="36">
        <f>SUM(B11:C11)</f>
        <v>67396</v>
      </c>
      <c r="G11" s="47"/>
      <c r="H11" s="38"/>
      <c r="I11" s="41" t="s">
        <v>748</v>
      </c>
      <c r="J11" s="47"/>
      <c r="K11" s="47"/>
      <c r="L11" s="47">
        <v>0</v>
      </c>
      <c r="M11" s="47">
        <v>136</v>
      </c>
      <c r="N11" s="36">
        <v>136</v>
      </c>
      <c r="O11" s="43"/>
      <c r="R11" s="23"/>
    </row>
    <row r="12" spans="1:18" ht="13.5" customHeight="1">
      <c r="A12" s="41" t="s">
        <v>749</v>
      </c>
      <c r="B12" s="42">
        <v>61</v>
      </c>
      <c r="C12" s="47"/>
      <c r="D12" s="47">
        <v>61</v>
      </c>
      <c r="E12" s="47"/>
      <c r="F12" s="36">
        <v>79</v>
      </c>
      <c r="G12" s="47"/>
      <c r="H12" s="38"/>
      <c r="I12" s="41"/>
      <c r="J12" s="42"/>
      <c r="K12" s="48"/>
      <c r="L12" s="48">
        <v>0</v>
      </c>
      <c r="M12" s="48"/>
      <c r="N12" s="36">
        <f t="shared" si="0"/>
        <v>0</v>
      </c>
      <c r="O12" s="49"/>
      <c r="R12" s="23"/>
    </row>
    <row r="13" spans="1:18" ht="13.5" customHeight="1" hidden="1">
      <c r="A13" s="50"/>
      <c r="B13" s="45"/>
      <c r="C13" s="51"/>
      <c r="D13" s="51"/>
      <c r="E13" s="51"/>
      <c r="F13" s="52"/>
      <c r="G13" s="52"/>
      <c r="H13" s="38"/>
      <c r="I13" s="44"/>
      <c r="J13" s="45"/>
      <c r="K13" s="51"/>
      <c r="L13" s="51"/>
      <c r="M13" s="51"/>
      <c r="N13" s="53"/>
      <c r="O13" s="54"/>
      <c r="R13" s="23"/>
    </row>
    <row r="14" spans="1:18" ht="12" customHeight="1">
      <c r="A14" s="55" t="s">
        <v>750</v>
      </c>
      <c r="B14" s="56">
        <f>SUM(B5:B12)</f>
        <v>671222</v>
      </c>
      <c r="C14" s="56">
        <f>SUM(C5:C12)</f>
        <v>29706</v>
      </c>
      <c r="D14" s="56">
        <v>700928</v>
      </c>
      <c r="E14" s="56">
        <v>720961</v>
      </c>
      <c r="F14" s="56">
        <f>SUM(F5:F12)</f>
        <v>555192</v>
      </c>
      <c r="G14" s="57"/>
      <c r="H14" s="38"/>
      <c r="I14" s="58" t="s">
        <v>751</v>
      </c>
      <c r="J14" s="56">
        <f>SUM(J5:J12)</f>
        <v>175557</v>
      </c>
      <c r="K14" s="56">
        <f>SUM(K5:K12)</f>
        <v>485238</v>
      </c>
      <c r="L14" s="56">
        <v>660795</v>
      </c>
      <c r="M14" s="56">
        <v>660931</v>
      </c>
      <c r="N14" s="56">
        <f>SUM(N5:N12)</f>
        <v>98326</v>
      </c>
      <c r="O14" s="59"/>
      <c r="R14" s="23"/>
    </row>
    <row r="15" spans="1:18" ht="13.5" customHeight="1">
      <c r="A15" s="60" t="s">
        <v>752</v>
      </c>
      <c r="B15" s="61"/>
      <c r="C15" s="62"/>
      <c r="D15" s="62">
        <v>0</v>
      </c>
      <c r="E15" s="62"/>
      <c r="F15" s="63">
        <f>SUM(B15:C15)</f>
        <v>0</v>
      </c>
      <c r="G15" s="64"/>
      <c r="H15" s="38"/>
      <c r="I15" s="34" t="s">
        <v>753</v>
      </c>
      <c r="J15" s="35">
        <v>67153</v>
      </c>
      <c r="K15" s="35">
        <v>39120</v>
      </c>
      <c r="L15" s="35">
        <v>106273</v>
      </c>
      <c r="M15" s="35">
        <v>106273</v>
      </c>
      <c r="N15" s="35">
        <v>0</v>
      </c>
      <c r="O15" s="65"/>
      <c r="R15" s="23"/>
    </row>
    <row r="16" spans="1:18" ht="13.5" customHeight="1">
      <c r="A16" s="44" t="s">
        <v>754</v>
      </c>
      <c r="B16" s="45"/>
      <c r="C16" s="51"/>
      <c r="D16" s="66">
        <v>0</v>
      </c>
      <c r="E16" s="66"/>
      <c r="F16" s="67">
        <v>-12110</v>
      </c>
      <c r="G16" s="68"/>
      <c r="H16" s="38"/>
      <c r="I16" s="44" t="s">
        <v>755</v>
      </c>
      <c r="J16" s="45"/>
      <c r="K16" s="51"/>
      <c r="L16" s="66">
        <v>0</v>
      </c>
      <c r="M16" s="66"/>
      <c r="N16" s="35">
        <f>SUM(J16:K16)</f>
        <v>0</v>
      </c>
      <c r="O16" s="54"/>
      <c r="R16" s="23"/>
    </row>
    <row r="17" spans="1:18" ht="12.75" customHeight="1">
      <c r="A17" s="69" t="s">
        <v>756</v>
      </c>
      <c r="B17" s="70">
        <f>SUM(B15:B16)</f>
        <v>0</v>
      </c>
      <c r="C17" s="70">
        <f>SUM(C15:C16)</f>
        <v>0</v>
      </c>
      <c r="D17" s="70">
        <v>0</v>
      </c>
      <c r="E17" s="70"/>
      <c r="F17" s="70">
        <f>SUM(F15:F16)</f>
        <v>-12110</v>
      </c>
      <c r="G17" s="71"/>
      <c r="H17" s="38"/>
      <c r="I17" s="69" t="s">
        <v>757</v>
      </c>
      <c r="J17" s="70">
        <f>SUM(J15:J16)</f>
        <v>67153</v>
      </c>
      <c r="K17" s="70">
        <f>SUM(K15:K16)</f>
        <v>39120</v>
      </c>
      <c r="L17" s="70">
        <v>106273</v>
      </c>
      <c r="M17" s="70"/>
      <c r="N17" s="70">
        <f>SUM(N15:N16)</f>
        <v>0</v>
      </c>
      <c r="O17" s="33"/>
      <c r="R17" s="23"/>
    </row>
    <row r="18" spans="1:18" ht="12" customHeight="1">
      <c r="A18" s="72" t="s">
        <v>758</v>
      </c>
      <c r="B18" s="73">
        <f>SUM(B14,B17)</f>
        <v>671222</v>
      </c>
      <c r="C18" s="73">
        <f>SUM(C14,C17)</f>
        <v>29706</v>
      </c>
      <c r="D18" s="73">
        <v>700928</v>
      </c>
      <c r="E18" s="73">
        <v>720961</v>
      </c>
      <c r="F18" s="73">
        <f>SUM(F14,F17)</f>
        <v>543082</v>
      </c>
      <c r="G18" s="74"/>
      <c r="H18" s="38"/>
      <c r="I18" s="75" t="s">
        <v>759</v>
      </c>
      <c r="J18" s="73">
        <f>SUM(J14,J17)</f>
        <v>242710</v>
      </c>
      <c r="K18" s="73">
        <f>SUM(K14,K17)</f>
        <v>524358</v>
      </c>
      <c r="L18" s="73">
        <v>767068</v>
      </c>
      <c r="M18" s="73">
        <v>767204</v>
      </c>
      <c r="N18" s="73">
        <f>SUM(N14,N17)</f>
        <v>98326</v>
      </c>
      <c r="O18" s="76"/>
      <c r="R18" s="23"/>
    </row>
    <row r="19" spans="1:18" ht="4.5" customHeight="1">
      <c r="A19" s="26"/>
      <c r="B19" s="77"/>
      <c r="C19" s="78"/>
      <c r="D19" s="78"/>
      <c r="E19" s="78"/>
      <c r="F19" s="79"/>
      <c r="G19" s="80"/>
      <c r="H19" s="38"/>
      <c r="I19" s="81"/>
      <c r="J19" s="82"/>
      <c r="K19" s="83"/>
      <c r="L19" s="83"/>
      <c r="M19" s="83"/>
      <c r="N19" s="84"/>
      <c r="O19" s="85"/>
      <c r="R19" s="23"/>
    </row>
    <row r="20" spans="1:18" ht="33.75" customHeight="1">
      <c r="A20" s="29" t="s">
        <v>760</v>
      </c>
      <c r="B20" s="25" t="s">
        <v>761</v>
      </c>
      <c r="C20" s="25" t="s">
        <v>762</v>
      </c>
      <c r="D20" s="25" t="s">
        <v>733</v>
      </c>
      <c r="E20" s="25" t="s">
        <v>735</v>
      </c>
      <c r="F20" s="25" t="s">
        <v>136</v>
      </c>
      <c r="G20" s="86"/>
      <c r="H20" s="38"/>
      <c r="I20" s="84" t="s">
        <v>763</v>
      </c>
      <c r="J20" s="25" t="s">
        <v>731</v>
      </c>
      <c r="K20" s="25" t="s">
        <v>732</v>
      </c>
      <c r="L20" s="25" t="s">
        <v>733</v>
      </c>
      <c r="M20" s="25" t="s">
        <v>735</v>
      </c>
      <c r="N20" s="25" t="s">
        <v>136</v>
      </c>
      <c r="O20" s="87"/>
      <c r="R20" s="23"/>
    </row>
    <row r="21" spans="1:18" ht="13.5" customHeight="1">
      <c r="A21" s="88" t="s">
        <v>622</v>
      </c>
      <c r="B21" s="37">
        <v>212371</v>
      </c>
      <c r="C21" s="37">
        <v>490</v>
      </c>
      <c r="D21" s="37">
        <v>212861</v>
      </c>
      <c r="E21" s="37">
        <v>212861</v>
      </c>
      <c r="F21" s="37">
        <v>160276</v>
      </c>
      <c r="G21" s="89"/>
      <c r="H21" s="38"/>
      <c r="I21" s="34" t="s">
        <v>764</v>
      </c>
      <c r="J21" s="35"/>
      <c r="K21" s="35">
        <v>2410</v>
      </c>
      <c r="L21" s="35">
        <v>2410</v>
      </c>
      <c r="M21" s="35">
        <v>2410</v>
      </c>
      <c r="N21" s="37">
        <v>2238</v>
      </c>
      <c r="O21" s="90"/>
      <c r="R21" s="23"/>
    </row>
    <row r="22" spans="1:18" ht="15" customHeight="1">
      <c r="A22" s="41" t="s">
        <v>765</v>
      </c>
      <c r="B22" s="42">
        <v>52010</v>
      </c>
      <c r="C22" s="42">
        <v>196</v>
      </c>
      <c r="D22" s="35">
        <v>52206</v>
      </c>
      <c r="E22" s="35">
        <v>52206</v>
      </c>
      <c r="F22" s="37">
        <v>36402</v>
      </c>
      <c r="G22" s="91"/>
      <c r="H22" s="38"/>
      <c r="I22" s="41" t="s">
        <v>766</v>
      </c>
      <c r="J22" s="42">
        <v>329799</v>
      </c>
      <c r="K22" s="42">
        <v>531080</v>
      </c>
      <c r="L22" s="35">
        <v>860879</v>
      </c>
      <c r="M22" s="35">
        <v>860879</v>
      </c>
      <c r="N22" s="37">
        <v>63293</v>
      </c>
      <c r="O22" s="92"/>
      <c r="R22" s="23"/>
    </row>
    <row r="23" spans="1:18" ht="13.5" customHeight="1">
      <c r="A23" s="41" t="s">
        <v>767</v>
      </c>
      <c r="B23" s="42">
        <v>213023</v>
      </c>
      <c r="C23" s="42">
        <v>10570</v>
      </c>
      <c r="D23" s="35">
        <v>223593</v>
      </c>
      <c r="E23" s="35">
        <v>243762</v>
      </c>
      <c r="F23" s="37">
        <v>169990</v>
      </c>
      <c r="G23" s="91"/>
      <c r="H23" s="38"/>
      <c r="I23" s="41" t="s">
        <v>768</v>
      </c>
      <c r="J23" s="42">
        <v>135</v>
      </c>
      <c r="K23" s="42"/>
      <c r="L23" s="35">
        <v>135</v>
      </c>
      <c r="M23" s="35">
        <v>135</v>
      </c>
      <c r="N23" s="37">
        <v>0</v>
      </c>
      <c r="O23" s="92"/>
      <c r="R23" s="23"/>
    </row>
    <row r="24" spans="1:18" ht="13.5" customHeight="1">
      <c r="A24" s="41" t="s">
        <v>769</v>
      </c>
      <c r="B24" s="42"/>
      <c r="C24" s="42">
        <v>1838</v>
      </c>
      <c r="D24" s="35">
        <v>1838</v>
      </c>
      <c r="E24" s="35">
        <v>1838</v>
      </c>
      <c r="F24" s="37">
        <v>7013</v>
      </c>
      <c r="G24" s="91"/>
      <c r="H24" s="32"/>
      <c r="I24" s="41" t="s">
        <v>139</v>
      </c>
      <c r="J24" s="42"/>
      <c r="K24" s="42"/>
      <c r="L24" s="35">
        <v>0</v>
      </c>
      <c r="M24" s="35">
        <v>0</v>
      </c>
      <c r="N24" s="37">
        <f>SUM(J24:K24)</f>
        <v>0</v>
      </c>
      <c r="O24" s="92"/>
      <c r="R24" s="23"/>
    </row>
    <row r="25" spans="1:18" ht="13.5" customHeight="1">
      <c r="A25" s="41" t="s">
        <v>770</v>
      </c>
      <c r="B25" s="42">
        <v>1500</v>
      </c>
      <c r="C25" s="42">
        <v>6598</v>
      </c>
      <c r="D25" s="35">
        <v>8098</v>
      </c>
      <c r="E25" s="35">
        <v>8098</v>
      </c>
      <c r="F25" s="37">
        <v>9881</v>
      </c>
      <c r="G25" s="93"/>
      <c r="H25" s="32"/>
      <c r="I25" s="41" t="s">
        <v>771</v>
      </c>
      <c r="J25" s="42"/>
      <c r="K25" s="42"/>
      <c r="L25" s="35">
        <v>0</v>
      </c>
      <c r="M25" s="35">
        <v>0</v>
      </c>
      <c r="N25" s="37">
        <v>0</v>
      </c>
      <c r="O25" s="92"/>
      <c r="R25" s="23"/>
    </row>
    <row r="26" spans="1:18" ht="13.5" customHeight="1">
      <c r="A26" s="41" t="s">
        <v>772</v>
      </c>
      <c r="B26" s="42">
        <v>103737</v>
      </c>
      <c r="C26" s="42">
        <v>840</v>
      </c>
      <c r="D26" s="35">
        <v>104577</v>
      </c>
      <c r="E26" s="35">
        <v>104577</v>
      </c>
      <c r="F26" s="37">
        <v>66331</v>
      </c>
      <c r="G26" s="93"/>
      <c r="H26" s="38"/>
      <c r="I26" s="41" t="s">
        <v>773</v>
      </c>
      <c r="J26" s="42"/>
      <c r="K26" s="42"/>
      <c r="L26" s="35">
        <v>0</v>
      </c>
      <c r="M26" s="35">
        <v>0</v>
      </c>
      <c r="N26" s="37">
        <v>0</v>
      </c>
      <c r="O26" s="92"/>
      <c r="R26" s="23"/>
    </row>
    <row r="27" spans="1:18" ht="13.5" customHeight="1">
      <c r="A27" s="41" t="s">
        <v>774</v>
      </c>
      <c r="B27" s="42">
        <v>278</v>
      </c>
      <c r="C27" s="42"/>
      <c r="D27" s="35">
        <v>278</v>
      </c>
      <c r="E27" s="35">
        <v>278</v>
      </c>
      <c r="F27" s="37">
        <v>210</v>
      </c>
      <c r="G27" s="93"/>
      <c r="H27" s="38"/>
      <c r="I27" s="41" t="s">
        <v>138</v>
      </c>
      <c r="J27" s="42"/>
      <c r="K27" s="42"/>
      <c r="L27" s="35">
        <v>0</v>
      </c>
      <c r="M27" s="35">
        <v>0</v>
      </c>
      <c r="N27" s="37">
        <v>0</v>
      </c>
      <c r="O27" s="92"/>
      <c r="R27" s="23"/>
    </row>
    <row r="28" spans="1:18" ht="13.5" customHeight="1">
      <c r="A28" s="41" t="s">
        <v>775</v>
      </c>
      <c r="B28" s="47"/>
      <c r="C28" s="47"/>
      <c r="D28" s="94">
        <v>0</v>
      </c>
      <c r="E28" s="94"/>
      <c r="F28" s="37">
        <f>SUM(B28:C28)</f>
        <v>0</v>
      </c>
      <c r="G28" s="95"/>
      <c r="H28" s="38"/>
      <c r="I28" s="41" t="s">
        <v>776</v>
      </c>
      <c r="J28" s="42"/>
      <c r="K28" s="42"/>
      <c r="L28" s="35">
        <v>0</v>
      </c>
      <c r="M28" s="35">
        <v>0</v>
      </c>
      <c r="N28" s="37">
        <v>0</v>
      </c>
      <c r="O28" s="92"/>
      <c r="R28" s="23"/>
    </row>
    <row r="29" spans="1:18" ht="11.25" customHeight="1">
      <c r="A29" s="41" t="s">
        <v>777</v>
      </c>
      <c r="B29" s="47"/>
      <c r="C29" s="47"/>
      <c r="D29" s="94">
        <v>0</v>
      </c>
      <c r="E29" s="94"/>
      <c r="F29" s="37">
        <f>SUM(B29:C29)</f>
        <v>0</v>
      </c>
      <c r="G29" s="95"/>
      <c r="H29" s="38"/>
      <c r="I29" s="41"/>
      <c r="J29" s="42"/>
      <c r="K29" s="42"/>
      <c r="L29" s="35"/>
      <c r="M29" s="35"/>
      <c r="N29" s="37">
        <f>SUM(J29:K29)</f>
        <v>0</v>
      </c>
      <c r="O29" s="92"/>
      <c r="R29" s="23"/>
    </row>
    <row r="30" spans="1:18" ht="13.5" customHeight="1">
      <c r="A30" s="88" t="s">
        <v>778</v>
      </c>
      <c r="B30" s="42">
        <v>51</v>
      </c>
      <c r="C30" s="42"/>
      <c r="D30" s="35">
        <v>51</v>
      </c>
      <c r="E30" s="35">
        <v>51</v>
      </c>
      <c r="F30" s="37">
        <f>SUM(B30:C30)</f>
        <v>51</v>
      </c>
      <c r="G30" s="96"/>
      <c r="H30" s="38"/>
      <c r="I30" s="41"/>
      <c r="J30" s="42"/>
      <c r="K30" s="42"/>
      <c r="L30" s="35"/>
      <c r="M30" s="35"/>
      <c r="N30" s="37">
        <f>SUM(J30:K30)</f>
        <v>0</v>
      </c>
      <c r="O30" s="92"/>
      <c r="R30" s="23"/>
    </row>
    <row r="31" spans="1:15" ht="11.25" customHeight="1">
      <c r="A31" s="50" t="s">
        <v>779</v>
      </c>
      <c r="B31" s="50"/>
      <c r="C31" s="42">
        <v>1070</v>
      </c>
      <c r="D31" s="35">
        <v>1070</v>
      </c>
      <c r="E31" s="35">
        <v>1070</v>
      </c>
      <c r="F31" s="37">
        <v>0</v>
      </c>
      <c r="G31" s="93"/>
      <c r="H31" s="38"/>
      <c r="I31" s="97"/>
      <c r="J31" s="47"/>
      <c r="K31" s="98"/>
      <c r="L31" s="99"/>
      <c r="M31" s="99"/>
      <c r="N31" s="37">
        <f>SUM(J31:K31)</f>
        <v>0</v>
      </c>
      <c r="O31" s="92"/>
    </row>
    <row r="32" spans="1:15" ht="13.5" customHeight="1" hidden="1">
      <c r="A32" s="100"/>
      <c r="B32" s="101"/>
      <c r="C32" s="51"/>
      <c r="D32" s="51"/>
      <c r="E32" s="51"/>
      <c r="F32" s="102"/>
      <c r="G32" s="68"/>
      <c r="H32" s="38"/>
      <c r="I32" s="44"/>
      <c r="J32" s="52"/>
      <c r="K32" s="103"/>
      <c r="L32" s="103"/>
      <c r="M32" s="103"/>
      <c r="N32" s="52"/>
      <c r="O32" s="104"/>
    </row>
    <row r="33" spans="1:15" ht="12.75" customHeight="1">
      <c r="A33" s="105" t="s">
        <v>780</v>
      </c>
      <c r="B33" s="106">
        <f>SUM(B21:B31)</f>
        <v>582970</v>
      </c>
      <c r="C33" s="56">
        <f>SUM(C21:C31)</f>
        <v>21602</v>
      </c>
      <c r="D33" s="56">
        <v>604572</v>
      </c>
      <c r="E33" s="56">
        <v>624741</v>
      </c>
      <c r="F33" s="56">
        <f>SUM(F21:F31)</f>
        <v>450154</v>
      </c>
      <c r="G33" s="107"/>
      <c r="H33" s="38"/>
      <c r="I33" s="58" t="s">
        <v>137</v>
      </c>
      <c r="J33" s="56">
        <f>SUM(J21:J31)</f>
        <v>329934</v>
      </c>
      <c r="K33" s="56">
        <f>SUM(K21:K31)</f>
        <v>533490</v>
      </c>
      <c r="L33" s="56">
        <v>863424</v>
      </c>
      <c r="M33" s="56">
        <v>863424</v>
      </c>
      <c r="N33" s="56">
        <f>SUM(N21:N31)</f>
        <v>65531</v>
      </c>
      <c r="O33" s="108"/>
    </row>
    <row r="34" spans="1:15" ht="12.75">
      <c r="A34" s="109" t="s">
        <v>781</v>
      </c>
      <c r="B34" s="70"/>
      <c r="C34" s="110"/>
      <c r="D34" s="110">
        <v>0</v>
      </c>
      <c r="E34" s="110"/>
      <c r="F34" s="70">
        <f>SUM(B34:C34)</f>
        <v>0</v>
      </c>
      <c r="G34" s="111"/>
      <c r="H34" s="38"/>
      <c r="I34" s="112" t="s">
        <v>782</v>
      </c>
      <c r="J34" s="70"/>
      <c r="K34" s="66"/>
      <c r="L34" s="66"/>
      <c r="M34" s="66"/>
      <c r="N34" s="113">
        <v>2277</v>
      </c>
      <c r="O34" s="114"/>
    </row>
    <row r="35" spans="1:15" ht="14.25" customHeight="1">
      <c r="A35" s="115" t="s">
        <v>783</v>
      </c>
      <c r="B35" s="70">
        <f>SUM(B34)</f>
        <v>0</v>
      </c>
      <c r="C35" s="70">
        <f>SUM(C34)</f>
        <v>0</v>
      </c>
      <c r="D35" s="70">
        <v>0</v>
      </c>
      <c r="E35" s="70"/>
      <c r="F35" s="70">
        <f>SUM(F34)</f>
        <v>0</v>
      </c>
      <c r="G35" s="111"/>
      <c r="H35" s="38"/>
      <c r="I35" s="115" t="s">
        <v>783</v>
      </c>
      <c r="J35" s="70">
        <f>SUM(J34)</f>
        <v>0</v>
      </c>
      <c r="K35" s="70">
        <f>SUM(K34)</f>
        <v>0</v>
      </c>
      <c r="L35" s="70">
        <v>0</v>
      </c>
      <c r="M35" s="70">
        <v>0</v>
      </c>
      <c r="N35" s="70">
        <f>SUM(N34)</f>
        <v>2277</v>
      </c>
      <c r="O35" s="116"/>
    </row>
    <row r="36" spans="1:15" ht="15" customHeight="1">
      <c r="A36" s="117" t="s">
        <v>784</v>
      </c>
      <c r="B36" s="73">
        <f>SUM(B33,B35)</f>
        <v>582970</v>
      </c>
      <c r="C36" s="73">
        <f>SUM(C33,C35)</f>
        <v>21602</v>
      </c>
      <c r="D36" s="73">
        <v>604572</v>
      </c>
      <c r="E36" s="73">
        <v>624741</v>
      </c>
      <c r="F36" s="73">
        <f>SUM(F33,F35)</f>
        <v>450154</v>
      </c>
      <c r="G36" s="118"/>
      <c r="H36" s="38"/>
      <c r="I36" s="75" t="s">
        <v>785</v>
      </c>
      <c r="J36" s="73">
        <f>SUM(J35,J33)</f>
        <v>329934</v>
      </c>
      <c r="K36" s="73">
        <f>SUM(K35,K33)</f>
        <v>533490</v>
      </c>
      <c r="L36" s="73">
        <v>863424</v>
      </c>
      <c r="M36" s="73">
        <v>863424</v>
      </c>
      <c r="N36" s="73">
        <f>SUM(N35,N33)</f>
        <v>67808</v>
      </c>
      <c r="O36" s="119"/>
    </row>
    <row r="37" spans="1:15" ht="6.75" customHeight="1">
      <c r="A37" s="120"/>
      <c r="B37" s="121"/>
      <c r="C37" s="122"/>
      <c r="D37" s="122"/>
      <c r="E37" s="122"/>
      <c r="F37" s="123"/>
      <c r="G37" s="32"/>
      <c r="H37" s="32"/>
      <c r="I37" s="124"/>
      <c r="J37" s="32"/>
      <c r="K37" s="125"/>
      <c r="L37" s="125"/>
      <c r="M37" s="125"/>
      <c r="N37" s="32"/>
      <c r="O37" s="126"/>
    </row>
    <row r="38" spans="1:15" ht="13.5" customHeight="1">
      <c r="A38" s="127" t="s">
        <v>786</v>
      </c>
      <c r="B38" s="128">
        <f>SUM(B14,J14)</f>
        <v>846779</v>
      </c>
      <c r="C38" s="128">
        <f>SUM(C14,K14)</f>
        <v>514944</v>
      </c>
      <c r="D38" s="128">
        <v>1361723</v>
      </c>
      <c r="E38" s="128">
        <v>1381892</v>
      </c>
      <c r="F38" s="128">
        <f>SUM(F14,N14)</f>
        <v>653518</v>
      </c>
      <c r="G38" s="32"/>
      <c r="H38" s="38"/>
      <c r="I38" s="124"/>
      <c r="J38" s="124"/>
      <c r="K38" s="129"/>
      <c r="L38" s="129"/>
      <c r="M38" s="129"/>
      <c r="N38" s="124"/>
      <c r="O38" s="126"/>
    </row>
    <row r="39" spans="1:15" ht="15" customHeight="1">
      <c r="A39" s="130" t="s">
        <v>787</v>
      </c>
      <c r="B39" s="128">
        <f>SUM(B33,J33)</f>
        <v>912904</v>
      </c>
      <c r="C39" s="128">
        <f>SUM(C33,K33)</f>
        <v>555092</v>
      </c>
      <c r="D39" s="128">
        <v>1467996</v>
      </c>
      <c r="E39" s="128">
        <v>1488165</v>
      </c>
      <c r="F39" s="128">
        <f>SUM(F33,N33)</f>
        <v>515685</v>
      </c>
      <c r="G39" s="32">
        <f>SUM(G38,G33,O33)</f>
        <v>0</v>
      </c>
      <c r="H39" s="38"/>
      <c r="I39" s="124"/>
      <c r="J39" s="124"/>
      <c r="K39" s="129"/>
      <c r="L39" s="129"/>
      <c r="M39" s="129"/>
      <c r="N39" s="124"/>
      <c r="O39" s="126"/>
    </row>
    <row r="40" spans="1:15" ht="12.75" customHeight="1">
      <c r="A40" s="131" t="s">
        <v>788</v>
      </c>
      <c r="B40" s="132">
        <f>SUM(B38-B39)</f>
        <v>-66125</v>
      </c>
      <c r="C40" s="132">
        <f>SUM(C38-C39)</f>
        <v>-40148</v>
      </c>
      <c r="D40" s="132">
        <v>-106273</v>
      </c>
      <c r="E40" s="132">
        <v>-106273</v>
      </c>
      <c r="F40" s="132">
        <f>SUM(F38-F39)</f>
        <v>137833</v>
      </c>
      <c r="G40" s="32"/>
      <c r="H40" s="38"/>
      <c r="I40" s="124"/>
      <c r="J40" s="124"/>
      <c r="K40" s="129"/>
      <c r="L40" s="129"/>
      <c r="M40" s="129"/>
      <c r="N40" s="124"/>
      <c r="O40" s="126"/>
    </row>
    <row r="41" spans="1:14" ht="15" customHeight="1">
      <c r="A41" s="133" t="s">
        <v>789</v>
      </c>
      <c r="B41" s="134">
        <f>SUM(B18,J18)</f>
        <v>913932</v>
      </c>
      <c r="C41" s="134">
        <f>SUM(C18,K18)</f>
        <v>554064</v>
      </c>
      <c r="D41" s="134">
        <v>1467996</v>
      </c>
      <c r="E41" s="134">
        <v>1488165</v>
      </c>
      <c r="F41" s="134">
        <f>SUM(F18,N18)</f>
        <v>641408</v>
      </c>
      <c r="G41" s="120"/>
      <c r="H41" s="120"/>
      <c r="I41" s="120"/>
      <c r="J41" s="120"/>
      <c r="K41" s="120"/>
      <c r="L41" s="120"/>
      <c r="M41" s="120"/>
      <c r="N41" s="120"/>
    </row>
    <row r="42" spans="1:14" ht="15" customHeight="1">
      <c r="A42" s="133" t="s">
        <v>790</v>
      </c>
      <c r="B42" s="134">
        <f>SUM(B36,J36)</f>
        <v>912904</v>
      </c>
      <c r="C42" s="134">
        <f>SUM(C36,K36)</f>
        <v>555092</v>
      </c>
      <c r="D42" s="134">
        <v>1467996</v>
      </c>
      <c r="E42" s="134">
        <v>1488165</v>
      </c>
      <c r="F42" s="134">
        <f>SUM(F36,N36)</f>
        <v>517962</v>
      </c>
      <c r="G42" s="120"/>
      <c r="H42" s="120"/>
      <c r="I42" s="120"/>
      <c r="J42" s="120"/>
      <c r="K42" s="120"/>
      <c r="L42" s="120"/>
      <c r="M42" s="120"/>
      <c r="N42" s="120"/>
    </row>
    <row r="43" spans="1:14" ht="14.25" customHeight="1">
      <c r="A43" s="131" t="s">
        <v>791</v>
      </c>
      <c r="B43" s="135">
        <f>SUM(B41-B42)</f>
        <v>1028</v>
      </c>
      <c r="C43" s="135">
        <f>SUM(C41-C42)</f>
        <v>-1028</v>
      </c>
      <c r="D43" s="135">
        <v>0</v>
      </c>
      <c r="E43" s="135">
        <v>0</v>
      </c>
      <c r="F43" s="135">
        <f>SUM(F41-F42)</f>
        <v>123446</v>
      </c>
      <c r="G43" s="120"/>
      <c r="H43" s="120"/>
      <c r="I43" s="120"/>
      <c r="J43" s="120"/>
      <c r="K43" s="120"/>
      <c r="L43" s="120"/>
      <c r="M43" s="120"/>
      <c r="N43" s="120"/>
    </row>
  </sheetData>
  <sheetProtection selectLockedCells="1" selectUnlockedCells="1"/>
  <printOptions/>
  <pageMargins left="0" right="0" top="0.3937007874015748" bottom="0" header="0.1968503937007874" footer="0.5118110236220472"/>
  <pageSetup horizontalDpi="300" verticalDpi="300" orientation="landscape" paperSize="9" r:id="rId1"/>
  <headerFooter alignWithMargins="0">
    <oddHeader xml:space="preserve">&amp;C&amp;"Times New Roman,Félkövér"&amp;8Letenye Város Önkormányzata  2013. évi költségvetési bevételek és kiadások mérlege kötelező és önként vállalt feladatok szerinti megoszlásban&amp;R&amp;"Times New Roman,Félkövér"&amp;8 2.számú melléklet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="90" zoomScaleNormal="9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4" sqref="A44"/>
      <selection pane="bottomRight" activeCell="I21" sqref="I21"/>
    </sheetView>
  </sheetViews>
  <sheetFormatPr defaultColWidth="9.140625" defaultRowHeight="12.75"/>
  <cols>
    <col min="1" max="1" width="61.7109375" style="1674" customWidth="1"/>
    <col min="2" max="2" width="6.140625" style="1674" customWidth="1"/>
    <col min="3" max="3" width="7.140625" style="1674" customWidth="1"/>
    <col min="4" max="4" width="9.8515625" style="1674" customWidth="1"/>
    <col min="5" max="5" width="13.28125" style="1674" customWidth="1"/>
    <col min="6" max="6" width="11.7109375" style="1674" customWidth="1"/>
    <col min="7" max="7" width="10.7109375" style="1674" customWidth="1"/>
    <col min="8" max="8" width="9.00390625" style="1675" customWidth="1"/>
    <col min="9" max="9" width="16.7109375" style="1675" customWidth="1"/>
    <col min="10" max="13" width="8.00390625" style="1675" customWidth="1"/>
    <col min="14" max="14" width="10.28125" style="1675" customWidth="1"/>
    <col min="15" max="15" width="8.00390625" style="1675" customWidth="1"/>
    <col min="16" max="16384" width="8.00390625" style="1674" customWidth="1"/>
  </cols>
  <sheetData>
    <row r="1" spans="1:15" ht="12.75" customHeight="1">
      <c r="A1" s="1676"/>
      <c r="B1" s="1913" t="s">
        <v>527</v>
      </c>
      <c r="C1" s="1913"/>
      <c r="D1" s="1913"/>
      <c r="E1" s="1913"/>
      <c r="F1" s="1913"/>
      <c r="G1" s="1913"/>
      <c r="O1" s="1674"/>
    </row>
    <row r="2" spans="1:14" s="1681" customFormat="1" ht="42" customHeight="1">
      <c r="A2" s="1677" t="s">
        <v>528</v>
      </c>
      <c r="B2" s="1678" t="s">
        <v>529</v>
      </c>
      <c r="C2" s="1679" t="s">
        <v>251</v>
      </c>
      <c r="D2" s="1679" t="s">
        <v>530</v>
      </c>
      <c r="E2" s="1679" t="s">
        <v>531</v>
      </c>
      <c r="F2" s="1679" t="s">
        <v>614</v>
      </c>
      <c r="G2" s="1679" t="s">
        <v>1021</v>
      </c>
      <c r="H2" s="1680"/>
      <c r="I2" s="1680"/>
      <c r="J2" s="1680"/>
      <c r="K2" s="1680"/>
      <c r="L2" s="1680"/>
      <c r="M2" s="1680"/>
      <c r="N2" s="1680"/>
    </row>
    <row r="3" spans="1:15" ht="13.5" customHeight="1">
      <c r="A3" s="1682" t="s">
        <v>532</v>
      </c>
      <c r="B3" s="1683"/>
      <c r="C3" s="1683"/>
      <c r="D3" s="1683"/>
      <c r="E3" s="1683"/>
      <c r="F3" s="1683"/>
      <c r="G3" s="1683"/>
      <c r="N3" s="1674"/>
      <c r="O3" s="1674"/>
    </row>
    <row r="4" spans="1:15" ht="13.5" customHeight="1">
      <c r="A4" s="1684" t="s">
        <v>533</v>
      </c>
      <c r="B4" s="1685"/>
      <c r="C4" s="1683">
        <v>25.33</v>
      </c>
      <c r="D4" s="1683"/>
      <c r="E4" s="1683">
        <v>99289453</v>
      </c>
      <c r="F4" s="1683">
        <v>105613456</v>
      </c>
      <c r="G4" s="1683">
        <v>77015313</v>
      </c>
      <c r="H4" s="1686"/>
      <c r="I4" s="1686"/>
      <c r="J4" s="1686"/>
      <c r="N4" s="1674"/>
      <c r="O4" s="1674"/>
    </row>
    <row r="5" spans="1:15" ht="13.5" customHeight="1">
      <c r="A5" s="1684" t="s">
        <v>534</v>
      </c>
      <c r="B5" s="1683"/>
      <c r="C5" s="1683"/>
      <c r="D5" s="1683"/>
      <c r="E5" s="1683">
        <v>22709956</v>
      </c>
      <c r="F5" s="1683">
        <v>22709956</v>
      </c>
      <c r="G5" s="1683">
        <v>16971012</v>
      </c>
      <c r="H5" s="1686"/>
      <c r="I5" s="1686"/>
      <c r="J5" s="1686"/>
      <c r="N5" s="1674"/>
      <c r="O5" s="1674"/>
    </row>
    <row r="6" spans="1:15" ht="13.5" customHeight="1">
      <c r="A6" s="1684" t="s">
        <v>535</v>
      </c>
      <c r="B6" s="1683"/>
      <c r="C6" s="1685"/>
      <c r="D6" s="1683"/>
      <c r="E6" s="1683">
        <v>9293968</v>
      </c>
      <c r="F6" s="1683">
        <v>9293968</v>
      </c>
      <c r="G6" s="1683">
        <v>6975000</v>
      </c>
      <c r="H6" s="1686"/>
      <c r="I6" s="1686"/>
      <c r="J6" s="1686"/>
      <c r="N6" s="1674"/>
      <c r="O6" s="1674"/>
    </row>
    <row r="7" spans="1:15" ht="13.5" customHeight="1">
      <c r="A7" s="1684" t="s">
        <v>536</v>
      </c>
      <c r="B7" s="1683"/>
      <c r="C7" s="1683"/>
      <c r="D7" s="1683"/>
      <c r="E7" s="1683">
        <v>8705314</v>
      </c>
      <c r="F7" s="1683">
        <v>8705314</v>
      </c>
      <c r="G7" s="1683">
        <v>6528987</v>
      </c>
      <c r="H7" s="1686"/>
      <c r="I7" s="1686"/>
      <c r="J7" s="1686"/>
      <c r="N7" s="1674"/>
      <c r="O7" s="1674"/>
    </row>
    <row r="8" spans="1:15" ht="13.5" customHeight="1">
      <c r="A8" s="1684" t="s">
        <v>537</v>
      </c>
      <c r="B8" s="1683"/>
      <c r="C8" s="1683"/>
      <c r="D8" s="1683"/>
      <c r="E8" s="1683">
        <v>2187304</v>
      </c>
      <c r="F8" s="1683">
        <v>2187304</v>
      </c>
      <c r="G8" s="1683">
        <v>1575285</v>
      </c>
      <c r="H8" s="1686"/>
      <c r="I8" s="1686"/>
      <c r="J8" s="1686"/>
      <c r="N8" s="1674"/>
      <c r="O8" s="1674"/>
    </row>
    <row r="9" spans="1:15" ht="13.5" customHeight="1">
      <c r="A9" s="1684" t="s">
        <v>538</v>
      </c>
      <c r="B9" s="1683"/>
      <c r="C9" s="1683"/>
      <c r="D9" s="1683"/>
      <c r="E9" s="1683">
        <v>2523370</v>
      </c>
      <c r="F9" s="1683">
        <v>2523370</v>
      </c>
      <c r="G9" s="1683">
        <v>1891740</v>
      </c>
      <c r="H9" s="1686"/>
      <c r="I9" s="1686"/>
      <c r="J9" s="1686"/>
      <c r="N9" s="1674"/>
      <c r="O9" s="1674"/>
    </row>
    <row r="10" spans="1:15" ht="13.5" customHeight="1">
      <c r="A10" s="1684" t="s">
        <v>539</v>
      </c>
      <c r="B10" s="1683"/>
      <c r="C10" s="1683"/>
      <c r="D10" s="1683"/>
      <c r="E10" s="1683">
        <v>-31133020</v>
      </c>
      <c r="F10" s="1683">
        <v>-31133020</v>
      </c>
      <c r="G10" s="1683">
        <v>-23478000</v>
      </c>
      <c r="H10" s="1686"/>
      <c r="I10" s="1686"/>
      <c r="J10" s="1686"/>
      <c r="N10" s="1674"/>
      <c r="O10" s="1674"/>
    </row>
    <row r="11" spans="1:15" ht="13.5" customHeight="1">
      <c r="A11" s="1684" t="s">
        <v>540</v>
      </c>
      <c r="B11" s="1683"/>
      <c r="C11" s="1683"/>
      <c r="D11" s="1683"/>
      <c r="E11" s="1683">
        <v>11574900</v>
      </c>
      <c r="F11" s="1683">
        <v>11574900</v>
      </c>
      <c r="G11" s="1683">
        <v>8693175</v>
      </c>
      <c r="H11" s="1686"/>
      <c r="I11" s="1686"/>
      <c r="J11" s="1686"/>
      <c r="N11" s="1674"/>
      <c r="O11" s="1674"/>
    </row>
    <row r="12" spans="1:15" ht="13.5" customHeight="1">
      <c r="A12" s="1682" t="s">
        <v>541</v>
      </c>
      <c r="B12" s="1683"/>
      <c r="C12" s="1683"/>
      <c r="D12" s="1683"/>
      <c r="E12" s="1683"/>
      <c r="F12" s="1683"/>
      <c r="G12" s="1683"/>
      <c r="H12" s="1686"/>
      <c r="I12" s="1686"/>
      <c r="J12" s="1686"/>
      <c r="N12" s="1674"/>
      <c r="O12" s="1674"/>
    </row>
    <row r="13" spans="1:15" ht="24.75" customHeight="1">
      <c r="A13" s="1687" t="s">
        <v>542</v>
      </c>
      <c r="B13" s="1683"/>
      <c r="C13" s="1683"/>
      <c r="D13" s="1683"/>
      <c r="E13" s="1683">
        <v>44864000</v>
      </c>
      <c r="F13" s="1683">
        <v>44864000</v>
      </c>
      <c r="G13" s="1683">
        <v>37867847</v>
      </c>
      <c r="H13" s="1686"/>
      <c r="I13" s="1686"/>
      <c r="J13" s="1686"/>
      <c r="N13" s="1674"/>
      <c r="O13" s="1674"/>
    </row>
    <row r="14" spans="1:15" ht="15" customHeight="1">
      <c r="A14" s="1687" t="s">
        <v>543</v>
      </c>
      <c r="B14" s="1683"/>
      <c r="C14" s="1683">
        <v>12</v>
      </c>
      <c r="D14" s="1683">
        <v>2832000</v>
      </c>
      <c r="E14" s="1683">
        <v>33984000</v>
      </c>
      <c r="F14" s="1683">
        <v>33984000</v>
      </c>
      <c r="G14" s="1683">
        <v>28887847</v>
      </c>
      <c r="H14" s="1914"/>
      <c r="I14" s="1686"/>
      <c r="J14" s="1686"/>
      <c r="N14" s="1674"/>
      <c r="O14" s="1674"/>
    </row>
    <row r="15" spans="1:15" ht="24.75" customHeight="1">
      <c r="A15" s="1687" t="s">
        <v>544</v>
      </c>
      <c r="B15" s="1683"/>
      <c r="C15" s="1688">
        <v>6.5</v>
      </c>
      <c r="D15" s="1683">
        <v>1632000</v>
      </c>
      <c r="E15" s="1683">
        <v>10880000</v>
      </c>
      <c r="F15" s="1683">
        <v>10880000</v>
      </c>
      <c r="G15" s="1683">
        <v>8980000</v>
      </c>
      <c r="H15" s="1914"/>
      <c r="I15" s="1686"/>
      <c r="J15" s="1686"/>
      <c r="N15" s="1674"/>
      <c r="O15" s="1674"/>
    </row>
    <row r="16" spans="1:15" ht="13.5" customHeight="1">
      <c r="A16" s="1684" t="s">
        <v>545</v>
      </c>
      <c r="B16" s="1683"/>
      <c r="C16" s="1683">
        <v>135</v>
      </c>
      <c r="D16" s="1683">
        <v>54000</v>
      </c>
      <c r="E16" s="1683">
        <v>7290000</v>
      </c>
      <c r="F16" s="1683">
        <v>7290000</v>
      </c>
      <c r="G16" s="1683">
        <v>5467500</v>
      </c>
      <c r="H16" s="1686"/>
      <c r="I16" s="1686"/>
      <c r="J16" s="1686"/>
      <c r="N16" s="1674"/>
      <c r="O16" s="1674"/>
    </row>
    <row r="17" spans="1:15" ht="13.5" customHeight="1">
      <c r="A17" s="1684" t="s">
        <v>546</v>
      </c>
      <c r="B17" s="1683"/>
      <c r="C17" s="1683"/>
      <c r="D17" s="1683"/>
      <c r="E17" s="1683">
        <f>SUM(E19:E22)</f>
        <v>22236000</v>
      </c>
      <c r="F17" s="1683">
        <f>SUM(F19:F22)</f>
        <v>22236000</v>
      </c>
      <c r="G17" s="1683">
        <v>16677000</v>
      </c>
      <c r="H17" s="1686"/>
      <c r="I17" s="1686"/>
      <c r="J17" s="1686"/>
      <c r="N17" s="1674"/>
      <c r="O17" s="1674"/>
    </row>
    <row r="18" spans="1:15" ht="13.5" customHeight="1" hidden="1">
      <c r="A18" s="1689" t="s">
        <v>547</v>
      </c>
      <c r="B18" s="1683"/>
      <c r="C18" s="1683"/>
      <c r="D18" s="1683">
        <v>102000</v>
      </c>
      <c r="E18" s="1683" t="e">
        <f>SUM(B18*#REF!)/1000</f>
        <v>#REF!</v>
      </c>
      <c r="F18" s="1683" t="e">
        <f>SUM(C18*#REF!)/1000</f>
        <v>#REF!</v>
      </c>
      <c r="G18" s="1683">
        <f>SUM(D18*B18)/1000</f>
        <v>0</v>
      </c>
      <c r="H18" s="1686"/>
      <c r="I18" s="1686"/>
      <c r="J18" s="1686"/>
      <c r="N18" s="1674"/>
      <c r="O18" s="1674"/>
    </row>
    <row r="19" spans="1:15" ht="13.5" customHeight="1">
      <c r="A19" s="1689" t="s">
        <v>548</v>
      </c>
      <c r="B19" s="1683"/>
      <c r="C19" s="1683">
        <v>48</v>
      </c>
      <c r="D19" s="1683">
        <v>102000</v>
      </c>
      <c r="E19" s="1683">
        <v>4896000</v>
      </c>
      <c r="F19" s="1683">
        <v>4896000</v>
      </c>
      <c r="G19" s="1683">
        <v>3672000</v>
      </c>
      <c r="H19" s="1686"/>
      <c r="I19" s="1686"/>
      <c r="J19" s="1686"/>
      <c r="N19" s="1674"/>
      <c r="O19" s="1674"/>
    </row>
    <row r="20" spans="1:15" ht="13.5" customHeight="1">
      <c r="A20" s="1689" t="s">
        <v>549</v>
      </c>
      <c r="B20" s="1683"/>
      <c r="C20" s="1683">
        <v>8</v>
      </c>
      <c r="D20" s="1683">
        <v>102000</v>
      </c>
      <c r="E20" s="1683">
        <v>816000</v>
      </c>
      <c r="F20" s="1683">
        <v>816000</v>
      </c>
      <c r="G20" s="1683">
        <v>612000</v>
      </c>
      <c r="H20" s="1686"/>
      <c r="I20" s="1686"/>
      <c r="J20" s="1686"/>
      <c r="N20" s="1674"/>
      <c r="O20" s="1674"/>
    </row>
    <row r="21" spans="1:15" ht="13.5" customHeight="1">
      <c r="A21" s="1689" t="s">
        <v>550</v>
      </c>
      <c r="B21" s="1683"/>
      <c r="C21" s="1683">
        <v>127</v>
      </c>
      <c r="D21" s="1683">
        <v>102000</v>
      </c>
      <c r="E21" s="1683">
        <v>12954000</v>
      </c>
      <c r="F21" s="1683">
        <v>12954000</v>
      </c>
      <c r="G21" s="1683">
        <v>9715500</v>
      </c>
      <c r="H21" s="1686"/>
      <c r="I21" s="1686"/>
      <c r="J21" s="1686"/>
      <c r="N21" s="1674"/>
      <c r="O21" s="1674"/>
    </row>
    <row r="22" spans="1:15" ht="13.5" customHeight="1">
      <c r="A22" s="1689" t="s">
        <v>551</v>
      </c>
      <c r="B22" s="1683"/>
      <c r="C22" s="1683">
        <v>35</v>
      </c>
      <c r="D22" s="1683">
        <v>102000</v>
      </c>
      <c r="E22" s="1683">
        <v>3570000</v>
      </c>
      <c r="F22" s="1683">
        <v>3570000</v>
      </c>
      <c r="G22" s="1683">
        <v>2677500</v>
      </c>
      <c r="H22" s="1686"/>
      <c r="I22" s="1686"/>
      <c r="J22" s="1686"/>
      <c r="N22" s="1674"/>
      <c r="O22" s="1674"/>
    </row>
    <row r="23" spans="1:15" ht="13.5" customHeight="1">
      <c r="A23" s="1682" t="s">
        <v>552</v>
      </c>
      <c r="B23" s="1683"/>
      <c r="C23" s="1683"/>
      <c r="D23" s="1683"/>
      <c r="E23" s="1683"/>
      <c r="F23" s="1683"/>
      <c r="G23" s="1683"/>
      <c r="H23" s="1686"/>
      <c r="I23" s="1686"/>
      <c r="J23" s="1686"/>
      <c r="N23" s="1674"/>
      <c r="O23" s="1674"/>
    </row>
    <row r="24" spans="1:15" ht="13.5" customHeight="1">
      <c r="A24" s="1684" t="s">
        <v>553</v>
      </c>
      <c r="B24" s="1683"/>
      <c r="C24" s="1683"/>
      <c r="D24" s="1683"/>
      <c r="E24" s="1674">
        <v>27731000</v>
      </c>
      <c r="F24" s="1690">
        <v>31171000</v>
      </c>
      <c r="G24" s="1723">
        <v>45108153</v>
      </c>
      <c r="H24" s="1686"/>
      <c r="I24" s="1686"/>
      <c r="J24" s="1686"/>
      <c r="N24" s="1674"/>
      <c r="O24" s="1674"/>
    </row>
    <row r="25" spans="1:15" ht="13.5" customHeight="1">
      <c r="A25" s="1684" t="s">
        <v>554</v>
      </c>
      <c r="B25" s="1683"/>
      <c r="C25" s="1683"/>
      <c r="D25" s="1683" t="s">
        <v>555</v>
      </c>
      <c r="E25" s="1683">
        <v>30249259</v>
      </c>
      <c r="F25" s="1683">
        <v>30249259</v>
      </c>
      <c r="G25" s="1683">
        <v>25686945</v>
      </c>
      <c r="H25" s="1686"/>
      <c r="I25" s="1686"/>
      <c r="J25" s="1686"/>
      <c r="N25" s="1674"/>
      <c r="O25" s="1674"/>
    </row>
    <row r="26" spans="1:15" ht="13.5" customHeight="1">
      <c r="A26" s="1684" t="s">
        <v>556</v>
      </c>
      <c r="B26" s="1683"/>
      <c r="C26" s="1683"/>
      <c r="D26" s="1683"/>
      <c r="E26" s="1683"/>
      <c r="F26" s="1683"/>
      <c r="G26" s="1683"/>
      <c r="H26" s="1686"/>
      <c r="I26" s="1686"/>
      <c r="J26" s="1686"/>
      <c r="N26" s="1674"/>
      <c r="O26" s="1674"/>
    </row>
    <row r="27" spans="1:15" ht="13.5" customHeight="1">
      <c r="A27" s="1684" t="s">
        <v>557</v>
      </c>
      <c r="B27" s="1683"/>
      <c r="C27" s="1683"/>
      <c r="D27" s="1683">
        <v>300</v>
      </c>
      <c r="E27" s="1683">
        <v>0</v>
      </c>
      <c r="F27" s="1683"/>
      <c r="G27" s="1683">
        <f>SUM(B27*D27)/1000</f>
        <v>0</v>
      </c>
      <c r="H27" s="1686"/>
      <c r="I27" s="1686"/>
      <c r="J27" s="1686"/>
      <c r="N27" s="1674"/>
      <c r="O27" s="1674"/>
    </row>
    <row r="28" spans="1:15" ht="24.75" customHeight="1">
      <c r="A28" s="1687" t="s">
        <v>558</v>
      </c>
      <c r="B28" s="1683"/>
      <c r="C28" s="1683"/>
      <c r="D28" s="1683">
        <v>300</v>
      </c>
      <c r="E28" s="1683">
        <v>0</v>
      </c>
      <c r="F28" s="1683"/>
      <c r="G28" s="1683">
        <f>SUM(B28*D28)/1000</f>
        <v>0</v>
      </c>
      <c r="H28" s="1686"/>
      <c r="I28" s="1686"/>
      <c r="J28" s="1686"/>
      <c r="N28" s="1674"/>
      <c r="O28" s="1674"/>
    </row>
    <row r="29" spans="1:15" ht="13.5" customHeight="1">
      <c r="A29" s="1684" t="s">
        <v>559</v>
      </c>
      <c r="B29" s="1683"/>
      <c r="C29" s="1683"/>
      <c r="D29" s="1683"/>
      <c r="E29" s="1683"/>
      <c r="F29" s="1683"/>
      <c r="G29" s="1683"/>
      <c r="H29" s="1686"/>
      <c r="I29" s="1686"/>
      <c r="J29" s="1686"/>
      <c r="N29" s="1674"/>
      <c r="O29" s="1674"/>
    </row>
    <row r="30" spans="1:15" ht="13.5" customHeight="1">
      <c r="A30" s="1684" t="s">
        <v>560</v>
      </c>
      <c r="B30" s="1683"/>
      <c r="C30" s="1683"/>
      <c r="D30" s="1683">
        <v>2099400</v>
      </c>
      <c r="E30" s="1683">
        <v>0</v>
      </c>
      <c r="F30" s="1683"/>
      <c r="G30" s="1683">
        <f aca="true" t="shared" si="0" ref="G30:G35">SUM(C30*D30)/1000</f>
        <v>0</v>
      </c>
      <c r="H30" s="1686"/>
      <c r="I30" s="1686"/>
      <c r="J30" s="1686"/>
      <c r="N30" s="1674"/>
      <c r="O30" s="1674"/>
    </row>
    <row r="31" spans="1:15" ht="13.5" customHeight="1">
      <c r="A31" s="1684" t="s">
        <v>561</v>
      </c>
      <c r="B31" s="1691"/>
      <c r="C31" s="1683"/>
      <c r="D31" s="1683">
        <v>60896</v>
      </c>
      <c r="E31" s="1683">
        <v>0</v>
      </c>
      <c r="F31" s="1683"/>
      <c r="G31" s="1683">
        <f t="shared" si="0"/>
        <v>0</v>
      </c>
      <c r="H31" s="1686"/>
      <c r="I31" s="1692"/>
      <c r="J31" s="1686"/>
      <c r="N31" s="1674"/>
      <c r="O31" s="1674"/>
    </row>
    <row r="32" spans="1:15" ht="13.5" customHeight="1">
      <c r="A32" s="1684" t="s">
        <v>562</v>
      </c>
      <c r="B32" s="1691"/>
      <c r="C32" s="1683"/>
      <c r="D32" s="1683">
        <v>188500</v>
      </c>
      <c r="E32" s="1683">
        <v>0</v>
      </c>
      <c r="F32" s="1683"/>
      <c r="G32" s="1683">
        <f t="shared" si="0"/>
        <v>0</v>
      </c>
      <c r="H32" s="1686"/>
      <c r="I32" s="1692"/>
      <c r="J32" s="1686"/>
      <c r="N32" s="1674"/>
      <c r="O32" s="1674"/>
    </row>
    <row r="33" spans="1:15" ht="13.5" customHeight="1">
      <c r="A33" s="1687" t="s">
        <v>563</v>
      </c>
      <c r="B33" s="1693"/>
      <c r="C33" s="1683"/>
      <c r="D33" s="1683">
        <v>163500</v>
      </c>
      <c r="E33" s="1683">
        <v>0</v>
      </c>
      <c r="F33" s="1683"/>
      <c r="G33" s="1683">
        <f t="shared" si="0"/>
        <v>0</v>
      </c>
      <c r="H33" s="1686"/>
      <c r="I33" s="1692"/>
      <c r="J33" s="1686"/>
      <c r="N33" s="1674"/>
      <c r="O33" s="1674"/>
    </row>
    <row r="34" spans="1:15" ht="13.5" customHeight="1">
      <c r="A34" s="1687" t="s">
        <v>564</v>
      </c>
      <c r="B34" s="1693"/>
      <c r="C34" s="1683"/>
      <c r="D34" s="1683">
        <v>550000</v>
      </c>
      <c r="E34" s="1683">
        <v>0</v>
      </c>
      <c r="F34" s="1683"/>
      <c r="G34" s="1683">
        <f t="shared" si="0"/>
        <v>0</v>
      </c>
      <c r="H34" s="1686"/>
      <c r="I34" s="1692"/>
      <c r="J34" s="1686"/>
      <c r="N34" s="1674"/>
      <c r="O34" s="1674"/>
    </row>
    <row r="35" spans="1:15" ht="13.5" customHeight="1">
      <c r="A35" s="1687" t="s">
        <v>565</v>
      </c>
      <c r="B35" s="1693"/>
      <c r="C35" s="1683"/>
      <c r="D35" s="1683">
        <v>372000</v>
      </c>
      <c r="E35" s="1683">
        <v>0</v>
      </c>
      <c r="F35" s="1683"/>
      <c r="G35" s="1683">
        <f t="shared" si="0"/>
        <v>0</v>
      </c>
      <c r="H35" s="1686"/>
      <c r="I35" s="1692"/>
      <c r="J35" s="1686"/>
      <c r="N35" s="1674"/>
      <c r="O35" s="1674"/>
    </row>
    <row r="36" spans="1:15" ht="15" customHeight="1">
      <c r="A36" s="1687" t="s">
        <v>566</v>
      </c>
      <c r="B36" s="1693"/>
      <c r="C36" s="1683"/>
      <c r="D36" s="1683"/>
      <c r="E36" s="1683">
        <v>0</v>
      </c>
      <c r="F36" s="1683"/>
      <c r="G36" s="1683"/>
      <c r="H36" s="1686"/>
      <c r="I36" s="1692"/>
      <c r="J36" s="1686"/>
      <c r="N36" s="1674"/>
      <c r="O36" s="1674"/>
    </row>
    <row r="37" spans="1:15" ht="13.5" customHeight="1">
      <c r="A37" s="1684" t="s">
        <v>567</v>
      </c>
      <c r="B37" s="1694"/>
      <c r="C37" s="1694"/>
      <c r="D37" s="1695">
        <v>494100</v>
      </c>
      <c r="E37" s="1683">
        <v>0</v>
      </c>
      <c r="F37" s="1695"/>
      <c r="G37" s="1683">
        <f aca="true" t="shared" si="1" ref="G37:G42">SUM(C37*D37)/1000</f>
        <v>0</v>
      </c>
      <c r="H37" s="1686"/>
      <c r="I37" s="1692"/>
      <c r="J37" s="1686"/>
      <c r="N37" s="1674"/>
      <c r="O37" s="1674"/>
    </row>
    <row r="38" spans="1:15" ht="13.5" customHeight="1">
      <c r="A38" s="1684" t="s">
        <v>568</v>
      </c>
      <c r="B38" s="1694"/>
      <c r="C38" s="1696"/>
      <c r="D38" s="1697">
        <v>988200</v>
      </c>
      <c r="E38" s="1683">
        <v>0</v>
      </c>
      <c r="F38" s="1697"/>
      <c r="G38" s="1683">
        <f t="shared" si="1"/>
        <v>0</v>
      </c>
      <c r="H38" s="1686"/>
      <c r="I38" s="1692"/>
      <c r="J38" s="1686"/>
      <c r="N38" s="1674"/>
      <c r="O38" s="1674"/>
    </row>
    <row r="39" spans="1:9" ht="13.5" customHeight="1">
      <c r="A39" s="1684" t="s">
        <v>569</v>
      </c>
      <c r="B39" s="1698"/>
      <c r="C39" s="1683"/>
      <c r="D39" s="1683"/>
      <c r="E39" s="1683">
        <v>0</v>
      </c>
      <c r="F39" s="1683"/>
      <c r="G39" s="1683">
        <f t="shared" si="1"/>
        <v>0</v>
      </c>
      <c r="I39" s="1699"/>
    </row>
    <row r="40" spans="1:9" ht="13.5" customHeight="1">
      <c r="A40" s="1684" t="s">
        <v>570</v>
      </c>
      <c r="B40" s="1698"/>
      <c r="C40" s="1683"/>
      <c r="D40" s="1683">
        <v>762780</v>
      </c>
      <c r="E40" s="1683">
        <v>0</v>
      </c>
      <c r="F40" s="1683"/>
      <c r="G40" s="1683">
        <f t="shared" si="1"/>
        <v>0</v>
      </c>
      <c r="I40" s="1700"/>
    </row>
    <row r="41" spans="1:7" ht="24.75" customHeight="1">
      <c r="A41" s="1687" t="s">
        <v>571</v>
      </c>
      <c r="B41" s="1691"/>
      <c r="C41" s="1683"/>
      <c r="D41" s="1683"/>
      <c r="E41" s="1683">
        <v>0</v>
      </c>
      <c r="F41" s="1683"/>
      <c r="G41" s="1683">
        <f t="shared" si="1"/>
        <v>0</v>
      </c>
    </row>
    <row r="42" spans="1:11" ht="15" customHeight="1">
      <c r="A42" s="1687" t="s">
        <v>572</v>
      </c>
      <c r="B42" s="1691"/>
      <c r="C42" s="1683"/>
      <c r="D42" s="1683">
        <v>2606040</v>
      </c>
      <c r="E42" s="1683">
        <v>0</v>
      </c>
      <c r="F42" s="1683"/>
      <c r="G42" s="1683">
        <f t="shared" si="1"/>
        <v>0</v>
      </c>
      <c r="I42" s="1686"/>
      <c r="K42" s="1686"/>
    </row>
    <row r="43" spans="1:9" ht="13.5" customHeight="1">
      <c r="A43" s="1684" t="s">
        <v>573</v>
      </c>
      <c r="B43" s="1691"/>
      <c r="C43" s="1683"/>
      <c r="D43" s="1683"/>
      <c r="E43" s="1683">
        <v>0</v>
      </c>
      <c r="F43" s="1683"/>
      <c r="G43" s="1683"/>
      <c r="I43" s="1686"/>
    </row>
    <row r="44" spans="1:9" ht="13.5" customHeight="1">
      <c r="A44" s="1701" t="s">
        <v>574</v>
      </c>
      <c r="B44" s="1691"/>
      <c r="C44" s="1683"/>
      <c r="D44" s="1702"/>
      <c r="E44" s="1683"/>
      <c r="F44" s="1702"/>
      <c r="G44" s="1683"/>
      <c r="I44" s="1686"/>
    </row>
    <row r="45" spans="1:9" ht="13.5" customHeight="1">
      <c r="A45" s="1687" t="s">
        <v>575</v>
      </c>
      <c r="B45" s="1691"/>
      <c r="C45" s="1683"/>
      <c r="D45" s="1702"/>
      <c r="E45" s="1683"/>
      <c r="F45" s="1702"/>
      <c r="G45" s="1683"/>
      <c r="I45" s="1686"/>
    </row>
    <row r="46" spans="1:9" ht="24.75" customHeight="1">
      <c r="A46" s="1687" t="s">
        <v>576</v>
      </c>
      <c r="B46" s="1691"/>
      <c r="C46" s="1683"/>
      <c r="D46" s="1702"/>
      <c r="E46" s="1683"/>
      <c r="F46" s="1702"/>
      <c r="G46" s="1683"/>
      <c r="I46" s="1686"/>
    </row>
    <row r="47" spans="1:9" ht="13.5" customHeight="1">
      <c r="A47" s="1687" t="s">
        <v>577</v>
      </c>
      <c r="B47" s="1691"/>
      <c r="C47" s="1683">
        <v>4287</v>
      </c>
      <c r="D47" s="1702">
        <v>1140</v>
      </c>
      <c r="E47" s="1683">
        <v>4887180</v>
      </c>
      <c r="F47" s="1702">
        <v>4887180</v>
      </c>
      <c r="G47" s="1683">
        <v>3665385</v>
      </c>
      <c r="I47" s="1686"/>
    </row>
    <row r="48" spans="1:9" ht="24.75" customHeight="1">
      <c r="A48" s="1703" t="s">
        <v>578</v>
      </c>
      <c r="B48" s="1691"/>
      <c r="C48" s="1683"/>
      <c r="D48" s="1683"/>
      <c r="E48" s="1683"/>
      <c r="F48" s="1683"/>
      <c r="G48" s="1683"/>
      <c r="I48" s="1686"/>
    </row>
    <row r="49" spans="1:9" ht="15" customHeight="1">
      <c r="A49" s="1703" t="s">
        <v>579</v>
      </c>
      <c r="B49" s="1691"/>
      <c r="C49" s="1683"/>
      <c r="D49" s="1683"/>
      <c r="E49" s="1683"/>
      <c r="F49" s="1683"/>
      <c r="G49" s="1683"/>
      <c r="I49" s="1686"/>
    </row>
    <row r="50" spans="1:9" ht="15" customHeight="1">
      <c r="A50" s="1703" t="s">
        <v>580</v>
      </c>
      <c r="B50" s="1691"/>
      <c r="C50" s="1683"/>
      <c r="D50" s="1683"/>
      <c r="E50" s="1683"/>
      <c r="F50" s="1683"/>
      <c r="G50" s="1683"/>
      <c r="I50" s="1686"/>
    </row>
    <row r="51" spans="1:9" ht="15" customHeight="1">
      <c r="A51" s="1704" t="s">
        <v>581</v>
      </c>
      <c r="B51" s="1691"/>
      <c r="C51" s="1683"/>
      <c r="D51" s="1683"/>
      <c r="E51" s="1683"/>
      <c r="F51" s="1683"/>
      <c r="G51" s="1683"/>
      <c r="I51" s="1686"/>
    </row>
    <row r="52" spans="1:9" ht="15" customHeight="1">
      <c r="A52" s="1703" t="s">
        <v>582</v>
      </c>
      <c r="B52" s="1691"/>
      <c r="C52" s="1683"/>
      <c r="D52" s="1688">
        <v>1.5</v>
      </c>
      <c r="E52" s="1683">
        <v>0</v>
      </c>
      <c r="F52" s="1688"/>
      <c r="G52" s="1683">
        <f>SUM(B52*D52)/1000</f>
        <v>0</v>
      </c>
      <c r="I52" s="1686"/>
    </row>
    <row r="53" spans="1:9" ht="15" customHeight="1">
      <c r="A53" s="1705" t="s">
        <v>583</v>
      </c>
      <c r="B53" s="1706"/>
      <c r="C53" s="1707"/>
      <c r="D53" s="1708"/>
      <c r="E53" s="1707">
        <v>335000</v>
      </c>
      <c r="F53" s="1708">
        <v>5755000</v>
      </c>
      <c r="G53" s="1707">
        <v>8380000</v>
      </c>
      <c r="I53" s="1686"/>
    </row>
    <row r="54" spans="1:9" ht="15" customHeight="1">
      <c r="A54" s="1705" t="s">
        <v>584</v>
      </c>
      <c r="B54" s="1706"/>
      <c r="C54" s="1707"/>
      <c r="D54" s="1708"/>
      <c r="E54" s="1707"/>
      <c r="F54" s="1708">
        <v>695500</v>
      </c>
      <c r="G54" s="1707">
        <v>695500</v>
      </c>
      <c r="I54" s="1686"/>
    </row>
    <row r="55" spans="1:9" ht="15" customHeight="1">
      <c r="A55" s="1705" t="s">
        <v>585</v>
      </c>
      <c r="B55" s="1706"/>
      <c r="C55" s="1707"/>
      <c r="D55" s="1708"/>
      <c r="E55" s="1707"/>
      <c r="F55" s="1708">
        <v>4215000</v>
      </c>
      <c r="G55" s="1707">
        <v>4215000</v>
      </c>
      <c r="I55" s="1686"/>
    </row>
    <row r="56" spans="1:9" ht="15" customHeight="1">
      <c r="A56" s="1705" t="s">
        <v>586</v>
      </c>
      <c r="B56" s="1706"/>
      <c r="C56" s="1707"/>
      <c r="D56" s="1708"/>
      <c r="E56" s="1707"/>
      <c r="F56" s="1708">
        <v>136000</v>
      </c>
      <c r="G56" s="1707">
        <v>136000</v>
      </c>
      <c r="I56" s="1686"/>
    </row>
    <row r="57" spans="1:15" s="1681" customFormat="1" ht="13.5" customHeight="1">
      <c r="A57" s="1709" t="s">
        <v>587</v>
      </c>
      <c r="B57" s="1710"/>
      <c r="C57" s="1710"/>
      <c r="D57" s="1710"/>
      <c r="E57" s="1710">
        <v>240033728</v>
      </c>
      <c r="F57" s="1710">
        <v>260264231</v>
      </c>
      <c r="G57" s="1710">
        <v>227101170</v>
      </c>
      <c r="H57" s="1680"/>
      <c r="I57" s="1680"/>
      <c r="J57" s="1680"/>
      <c r="K57" s="1680"/>
      <c r="L57" s="1680"/>
      <c r="M57" s="1680"/>
      <c r="N57" s="1680"/>
      <c r="O57" s="1680"/>
    </row>
    <row r="58" spans="1:7" ht="12.75" customHeight="1">
      <c r="A58" s="1711"/>
      <c r="B58" s="1711"/>
      <c r="C58" s="1711"/>
      <c r="D58" s="1711"/>
      <c r="E58" s="1711"/>
      <c r="F58" s="1711"/>
      <c r="G58" s="1712"/>
    </row>
    <row r="59" spans="1:7" ht="18" customHeight="1">
      <c r="A59" s="1713"/>
      <c r="B59" s="1714"/>
      <c r="C59" s="1714"/>
      <c r="D59" s="1714"/>
      <c r="E59" s="1714"/>
      <c r="F59" s="1714"/>
      <c r="G59" s="1715"/>
    </row>
    <row r="60" spans="2:7" ht="12" hidden="1">
      <c r="B60" s="1681"/>
      <c r="C60" s="1681"/>
      <c r="D60" s="1681"/>
      <c r="E60" s="1681"/>
      <c r="F60" s="1681"/>
      <c r="G60" s="1681"/>
    </row>
    <row r="61" spans="2:7" ht="12" hidden="1">
      <c r="B61" s="1681"/>
      <c r="C61" s="1681"/>
      <c r="D61" s="1681"/>
      <c r="E61" s="1681"/>
      <c r="F61" s="1681"/>
      <c r="G61" s="1681"/>
    </row>
    <row r="62" spans="2:7" ht="12">
      <c r="B62" s="1681"/>
      <c r="C62" s="1681"/>
      <c r="D62" s="1681"/>
      <c r="E62" s="1681"/>
      <c r="F62" s="1681"/>
      <c r="G62" s="1681"/>
    </row>
    <row r="63" spans="2:7" ht="12">
      <c r="B63" s="1681"/>
      <c r="C63" s="1681"/>
      <c r="D63" s="1681"/>
      <c r="E63" s="1681"/>
      <c r="F63" s="1681"/>
      <c r="G63" s="1681"/>
    </row>
    <row r="64" spans="2:7" ht="12">
      <c r="B64" s="1681"/>
      <c r="C64" s="1681"/>
      <c r="D64" s="1681"/>
      <c r="E64" s="1681"/>
      <c r="F64" s="1681"/>
      <c r="G64" s="1681"/>
    </row>
    <row r="65" spans="2:7" ht="12">
      <c r="B65" s="1681"/>
      <c r="C65" s="1681"/>
      <c r="D65" s="1681"/>
      <c r="E65" s="1681"/>
      <c r="F65" s="1681"/>
      <c r="G65" s="1681"/>
    </row>
    <row r="66" spans="2:7" ht="12">
      <c r="B66" s="1681"/>
      <c r="C66" s="1681"/>
      <c r="D66" s="1681"/>
      <c r="E66" s="1681"/>
      <c r="F66" s="1681"/>
      <c r="G66" s="1681"/>
    </row>
    <row r="67" spans="2:7" ht="12">
      <c r="B67" s="1681"/>
      <c r="C67" s="1681"/>
      <c r="D67" s="1681"/>
      <c r="E67" s="1681"/>
      <c r="F67" s="1681"/>
      <c r="G67" s="1681"/>
    </row>
    <row r="68" spans="2:7" ht="12">
      <c r="B68" s="1681"/>
      <c r="C68" s="1681"/>
      <c r="D68" s="1681"/>
      <c r="E68" s="1681"/>
      <c r="F68" s="1681"/>
      <c r="G68" s="1681"/>
    </row>
    <row r="69" spans="2:7" ht="12">
      <c r="B69" s="1681"/>
      <c r="C69" s="1681"/>
      <c r="D69" s="1681"/>
      <c r="E69" s="1681"/>
      <c r="F69" s="1681"/>
      <c r="G69" s="1681"/>
    </row>
    <row r="70" spans="2:7" ht="12">
      <c r="B70" s="1681"/>
      <c r="C70" s="1681"/>
      <c r="D70" s="1681"/>
      <c r="E70" s="1681"/>
      <c r="F70" s="1681"/>
      <c r="G70" s="1681"/>
    </row>
    <row r="71" spans="1:7" ht="12">
      <c r="A71" s="1681"/>
      <c r="B71" s="1681"/>
      <c r="C71" s="1681"/>
      <c r="D71" s="1681"/>
      <c r="E71" s="1681"/>
      <c r="F71" s="1681"/>
      <c r="G71" s="1681"/>
    </row>
    <row r="72" spans="1:7" ht="12">
      <c r="A72" s="1681"/>
      <c r="B72" s="1681"/>
      <c r="C72" s="1681"/>
      <c r="D72" s="1681"/>
      <c r="E72" s="1681"/>
      <c r="F72" s="1681"/>
      <c r="G72" s="1681"/>
    </row>
    <row r="73" spans="1:7" ht="12">
      <c r="A73" s="1681"/>
      <c r="B73" s="1681"/>
      <c r="C73" s="1681"/>
      <c r="D73" s="1681"/>
      <c r="E73" s="1681"/>
      <c r="F73" s="1681"/>
      <c r="G73" s="1681"/>
    </row>
    <row r="74" spans="1:7" ht="12">
      <c r="A74" s="1681"/>
      <c r="B74" s="1681"/>
      <c r="C74" s="1681"/>
      <c r="D74" s="1681"/>
      <c r="E74" s="1681"/>
      <c r="F74" s="1681"/>
      <c r="G74" s="1681"/>
    </row>
    <row r="75" spans="1:7" ht="12">
      <c r="A75" s="1681"/>
      <c r="B75" s="1681"/>
      <c r="C75" s="1681"/>
      <c r="D75" s="1681"/>
      <c r="E75" s="1681"/>
      <c r="F75" s="1681"/>
      <c r="G75" s="1681"/>
    </row>
    <row r="76" spans="1:7" ht="12">
      <c r="A76" s="1681"/>
      <c r="B76" s="1681"/>
      <c r="C76" s="1681"/>
      <c r="D76" s="1681"/>
      <c r="E76" s="1681"/>
      <c r="F76" s="1681"/>
      <c r="G76" s="1681"/>
    </row>
    <row r="77" spans="1:7" ht="12">
      <c r="A77" s="1681"/>
      <c r="B77" s="1681"/>
      <c r="C77" s="1681"/>
      <c r="D77" s="1681"/>
      <c r="E77" s="1681"/>
      <c r="F77" s="1681"/>
      <c r="G77" s="1681"/>
    </row>
    <row r="78" spans="1:7" ht="12">
      <c r="A78" s="1681"/>
      <c r="B78" s="1681"/>
      <c r="C78" s="1681"/>
      <c r="D78" s="1681"/>
      <c r="E78" s="1681"/>
      <c r="F78" s="1681"/>
      <c r="G78" s="1681"/>
    </row>
    <row r="79" spans="1:7" ht="12">
      <c r="A79" s="1681"/>
      <c r="B79" s="1681"/>
      <c r="C79" s="1681"/>
      <c r="D79" s="1681"/>
      <c r="E79" s="1681"/>
      <c r="F79" s="1681"/>
      <c r="G79" s="1681"/>
    </row>
    <row r="80" spans="1:7" ht="12">
      <c r="A80" s="1681"/>
      <c r="B80" s="1681"/>
      <c r="C80" s="1681"/>
      <c r="D80" s="1681"/>
      <c r="E80" s="1681"/>
      <c r="F80" s="1681"/>
      <c r="G80" s="1681"/>
    </row>
    <row r="81" spans="1:7" ht="12">
      <c r="A81" s="1681"/>
      <c r="B81" s="1681"/>
      <c r="C81" s="1681"/>
      <c r="D81" s="1681"/>
      <c r="E81" s="1681"/>
      <c r="F81" s="1681"/>
      <c r="G81" s="1681"/>
    </row>
    <row r="82" spans="1:7" ht="12">
      <c r="A82" s="1681"/>
      <c r="B82" s="1681"/>
      <c r="C82" s="1681"/>
      <c r="D82" s="1681"/>
      <c r="E82" s="1681"/>
      <c r="F82" s="1681"/>
      <c r="G82" s="1681"/>
    </row>
    <row r="83" spans="1:7" ht="12">
      <c r="A83" s="1681"/>
      <c r="B83" s="1681"/>
      <c r="C83" s="1681"/>
      <c r="D83" s="1681"/>
      <c r="E83" s="1681"/>
      <c r="F83" s="1681"/>
      <c r="G83" s="1681"/>
    </row>
    <row r="84" spans="1:7" ht="12">
      <c r="A84" s="1681"/>
      <c r="B84" s="1681"/>
      <c r="C84" s="1681"/>
      <c r="D84" s="1681"/>
      <c r="E84" s="1681"/>
      <c r="F84" s="1681"/>
      <c r="G84" s="1681"/>
    </row>
    <row r="85" spans="1:7" ht="12">
      <c r="A85" s="1681"/>
      <c r="B85" s="1681"/>
      <c r="C85" s="1681"/>
      <c r="D85" s="1681"/>
      <c r="E85" s="1681"/>
      <c r="F85" s="1681"/>
      <c r="G85" s="1681"/>
    </row>
    <row r="86" spans="1:7" ht="12">
      <c r="A86" s="1681"/>
      <c r="B86" s="1681"/>
      <c r="C86" s="1681"/>
      <c r="D86" s="1681"/>
      <c r="E86" s="1681"/>
      <c r="F86" s="1681"/>
      <c r="G86" s="1681"/>
    </row>
    <row r="87" spans="1:7" ht="12">
      <c r="A87" s="1681"/>
      <c r="B87" s="1681"/>
      <c r="C87" s="1681"/>
      <c r="D87" s="1681"/>
      <c r="E87" s="1681"/>
      <c r="F87" s="1681"/>
      <c r="G87" s="1681"/>
    </row>
    <row r="88" spans="1:7" ht="12">
      <c r="A88" s="1681"/>
      <c r="B88" s="1681"/>
      <c r="C88" s="1681"/>
      <c r="D88" s="1681"/>
      <c r="E88" s="1681"/>
      <c r="F88" s="1681"/>
      <c r="G88" s="1681"/>
    </row>
    <row r="89" spans="1:7" ht="12">
      <c r="A89" s="1681"/>
      <c r="B89" s="1681"/>
      <c r="C89" s="1681"/>
      <c r="D89" s="1681"/>
      <c r="E89" s="1681"/>
      <c r="F89" s="1681"/>
      <c r="G89" s="1681"/>
    </row>
    <row r="90" spans="1:7" ht="12">
      <c r="A90" s="1681"/>
      <c r="B90" s="1681"/>
      <c r="C90" s="1681"/>
      <c r="D90" s="1681"/>
      <c r="E90" s="1681"/>
      <c r="F90" s="1681"/>
      <c r="G90" s="1681"/>
    </row>
    <row r="91" spans="1:7" ht="12">
      <c r="A91" s="1681"/>
      <c r="B91" s="1681"/>
      <c r="C91" s="1681"/>
      <c r="D91" s="1681"/>
      <c r="E91" s="1681"/>
      <c r="F91" s="1681"/>
      <c r="G91" s="1681"/>
    </row>
    <row r="92" spans="1:7" ht="12">
      <c r="A92" s="1681"/>
      <c r="B92" s="1681"/>
      <c r="C92" s="1681"/>
      <c r="D92" s="1681"/>
      <c r="E92" s="1681"/>
      <c r="F92" s="1681"/>
      <c r="G92" s="1681"/>
    </row>
    <row r="93" spans="1:7" ht="12">
      <c r="A93" s="1681"/>
      <c r="B93" s="1681"/>
      <c r="C93" s="1681"/>
      <c r="D93" s="1681"/>
      <c r="E93" s="1681"/>
      <c r="F93" s="1681"/>
      <c r="G93" s="1681"/>
    </row>
    <row r="94" spans="1:7" ht="12">
      <c r="A94" s="1681"/>
      <c r="B94" s="1681"/>
      <c r="C94" s="1681"/>
      <c r="D94" s="1681"/>
      <c r="E94" s="1681"/>
      <c r="F94" s="1681"/>
      <c r="G94" s="1681"/>
    </row>
    <row r="95" spans="1:7" ht="12">
      <c r="A95" s="1681"/>
      <c r="B95" s="1681"/>
      <c r="C95" s="1681"/>
      <c r="D95" s="1681"/>
      <c r="E95" s="1681"/>
      <c r="F95" s="1681"/>
      <c r="G95" s="1681"/>
    </row>
    <row r="96" spans="1:7" ht="12">
      <c r="A96" s="1681"/>
      <c r="B96" s="1681"/>
      <c r="C96" s="1681"/>
      <c r="D96" s="1681"/>
      <c r="E96" s="1681"/>
      <c r="F96" s="1681"/>
      <c r="G96" s="1681"/>
    </row>
    <row r="97" spans="1:7" ht="12">
      <c r="A97" s="1681"/>
      <c r="B97" s="1681"/>
      <c r="C97" s="1681"/>
      <c r="D97" s="1681"/>
      <c r="E97" s="1681"/>
      <c r="F97" s="1681"/>
      <c r="G97" s="1681"/>
    </row>
    <row r="98" spans="1:7" ht="12">
      <c r="A98" s="1681"/>
      <c r="B98" s="1681"/>
      <c r="C98" s="1681"/>
      <c r="D98" s="1681"/>
      <c r="E98" s="1681"/>
      <c r="F98" s="1681"/>
      <c r="G98" s="1681"/>
    </row>
    <row r="99" spans="1:7" ht="12">
      <c r="A99" s="1681"/>
      <c r="B99" s="1681"/>
      <c r="C99" s="1681"/>
      <c r="D99" s="1681"/>
      <c r="E99" s="1681"/>
      <c r="F99" s="1681"/>
      <c r="G99" s="1681"/>
    </row>
    <row r="100" spans="1:7" ht="12">
      <c r="A100" s="1681"/>
      <c r="B100" s="1681"/>
      <c r="C100" s="1681"/>
      <c r="D100" s="1681"/>
      <c r="E100" s="1681"/>
      <c r="F100" s="1681"/>
      <c r="G100" s="1681"/>
    </row>
    <row r="101" spans="1:7" ht="12">
      <c r="A101" s="1681"/>
      <c r="B101" s="1681"/>
      <c r="C101" s="1681"/>
      <c r="D101" s="1681"/>
      <c r="E101" s="1681"/>
      <c r="F101" s="1681"/>
      <c r="G101" s="1681"/>
    </row>
    <row r="102" spans="1:7" ht="12">
      <c r="A102" s="1681"/>
      <c r="B102" s="1681"/>
      <c r="C102" s="1681"/>
      <c r="D102" s="1681"/>
      <c r="E102" s="1681"/>
      <c r="F102" s="1681"/>
      <c r="G102" s="1681"/>
    </row>
    <row r="103" spans="1:7" ht="12">
      <c r="A103" s="1681"/>
      <c r="B103" s="1681"/>
      <c r="C103" s="1681"/>
      <c r="D103" s="1681"/>
      <c r="E103" s="1681"/>
      <c r="F103" s="1681"/>
      <c r="G103" s="1681"/>
    </row>
    <row r="104" spans="1:7" ht="12">
      <c r="A104" s="1681"/>
      <c r="B104" s="1681"/>
      <c r="C104" s="1681"/>
      <c r="D104" s="1681"/>
      <c r="E104" s="1681"/>
      <c r="F104" s="1681"/>
      <c r="G104" s="1681"/>
    </row>
    <row r="105" spans="1:7" ht="12">
      <c r="A105" s="1681"/>
      <c r="B105" s="1681"/>
      <c r="C105" s="1681"/>
      <c r="D105" s="1681"/>
      <c r="E105" s="1681"/>
      <c r="F105" s="1681"/>
      <c r="G105" s="1681"/>
    </row>
    <row r="106" spans="1:7" ht="12">
      <c r="A106" s="1681"/>
      <c r="B106" s="1681"/>
      <c r="C106" s="1681"/>
      <c r="D106" s="1681"/>
      <c r="E106" s="1681"/>
      <c r="F106" s="1681"/>
      <c r="G106" s="1681"/>
    </row>
    <row r="107" spans="1:7" ht="12">
      <c r="A107" s="1681"/>
      <c r="B107" s="1681"/>
      <c r="C107" s="1681"/>
      <c r="D107" s="1681"/>
      <c r="E107" s="1681"/>
      <c r="F107" s="1681"/>
      <c r="G107" s="1681"/>
    </row>
    <row r="108" spans="1:7" ht="12">
      <c r="A108" s="1681"/>
      <c r="B108" s="1681"/>
      <c r="C108" s="1681"/>
      <c r="D108" s="1681"/>
      <c r="E108" s="1681"/>
      <c r="F108" s="1681"/>
      <c r="G108" s="1681"/>
    </row>
    <row r="109" spans="1:7" ht="12">
      <c r="A109" s="1681"/>
      <c r="B109" s="1681"/>
      <c r="C109" s="1681"/>
      <c r="D109" s="1681"/>
      <c r="E109" s="1681"/>
      <c r="F109" s="1681"/>
      <c r="G109" s="1681"/>
    </row>
    <row r="110" spans="1:7" ht="12">
      <c r="A110" s="1681"/>
      <c r="B110" s="1681"/>
      <c r="C110" s="1681"/>
      <c r="D110" s="1681"/>
      <c r="E110" s="1681"/>
      <c r="F110" s="1681"/>
      <c r="G110" s="1681"/>
    </row>
    <row r="111" spans="1:7" ht="12">
      <c r="A111" s="1681"/>
      <c r="B111" s="1681"/>
      <c r="C111" s="1681"/>
      <c r="D111" s="1681"/>
      <c r="E111" s="1681"/>
      <c r="F111" s="1681"/>
      <c r="G111" s="1681"/>
    </row>
    <row r="112" spans="1:7" ht="12">
      <c r="A112" s="1681"/>
      <c r="B112" s="1681"/>
      <c r="C112" s="1681"/>
      <c r="D112" s="1681"/>
      <c r="E112" s="1681"/>
      <c r="F112" s="1681"/>
      <c r="G112" s="1681"/>
    </row>
    <row r="113" spans="1:7" ht="12">
      <c r="A113" s="1681"/>
      <c r="B113" s="1681"/>
      <c r="C113" s="1681"/>
      <c r="D113" s="1681"/>
      <c r="E113" s="1681"/>
      <c r="F113" s="1681"/>
      <c r="G113" s="1681"/>
    </row>
    <row r="114" spans="1:7" ht="12">
      <c r="A114" s="1681"/>
      <c r="B114" s="1681"/>
      <c r="C114" s="1681"/>
      <c r="D114" s="1681"/>
      <c r="E114" s="1681"/>
      <c r="F114" s="1681"/>
      <c r="G114" s="1681"/>
    </row>
    <row r="115" spans="1:7" ht="12">
      <c r="A115" s="1681"/>
      <c r="B115" s="1681"/>
      <c r="C115" s="1681"/>
      <c r="D115" s="1681"/>
      <c r="E115" s="1681"/>
      <c r="F115" s="1681"/>
      <c r="G115" s="1681"/>
    </row>
    <row r="116" spans="1:7" ht="12">
      <c r="A116" s="1681"/>
      <c r="B116" s="1681"/>
      <c r="C116" s="1681"/>
      <c r="D116" s="1681"/>
      <c r="E116" s="1681"/>
      <c r="F116" s="1681"/>
      <c r="G116" s="1681"/>
    </row>
    <row r="117" spans="1:7" ht="12">
      <c r="A117" s="1681"/>
      <c r="B117" s="1681"/>
      <c r="C117" s="1681"/>
      <c r="D117" s="1681"/>
      <c r="E117" s="1681"/>
      <c r="F117" s="1681"/>
      <c r="G117" s="1681"/>
    </row>
    <row r="118" spans="1:7" ht="12">
      <c r="A118" s="1681"/>
      <c r="B118" s="1681"/>
      <c r="C118" s="1681"/>
      <c r="D118" s="1681"/>
      <c r="E118" s="1681"/>
      <c r="F118" s="1681"/>
      <c r="G118" s="1681"/>
    </row>
    <row r="119" spans="2:7" ht="12">
      <c r="B119" s="1681"/>
      <c r="C119" s="1681"/>
      <c r="D119" s="1681"/>
      <c r="E119" s="1681"/>
      <c r="F119" s="1681"/>
      <c r="G119" s="1681"/>
    </row>
    <row r="120" spans="2:7" ht="12">
      <c r="B120" s="1681"/>
      <c r="C120" s="1681"/>
      <c r="D120" s="1681"/>
      <c r="E120" s="1681"/>
      <c r="F120" s="1681"/>
      <c r="G120" s="1681"/>
    </row>
    <row r="121" spans="2:7" ht="12">
      <c r="B121" s="1681"/>
      <c r="C121" s="1681"/>
      <c r="D121" s="1681"/>
      <c r="E121" s="1681"/>
      <c r="F121" s="1681"/>
      <c r="G121" s="1681"/>
    </row>
    <row r="122" spans="2:7" ht="12">
      <c r="B122" s="1681"/>
      <c r="C122" s="1681"/>
      <c r="D122" s="1681"/>
      <c r="E122" s="1681"/>
      <c r="F122" s="1681"/>
      <c r="G122" s="1681"/>
    </row>
  </sheetData>
  <sheetProtection selectLockedCells="1" selectUnlockedCells="1"/>
  <mergeCells count="2">
    <mergeCell ref="B1:G1"/>
    <mergeCell ref="H14:H15"/>
  </mergeCells>
  <printOptions horizontalCentered="1" verticalCentered="1"/>
  <pageMargins left="0.07847222222222222" right="0.07847222222222222" top="0.7090277777777778" bottom="0.8270833333333334" header="0.39375" footer="0.39375"/>
  <pageSetup fitToHeight="1" fitToWidth="1" horizontalDpi="300" verticalDpi="300" orientation="portrait" paperSize="9" scale="69" r:id="rId1"/>
  <headerFooter alignWithMargins="0">
    <oddHeader>&amp;C&amp;"Times New Roman,Félkövér"&amp;9ÁLLAMI HOZZÁJÁRULÁSOK  2013. ÉVBEN&amp;R&amp;"Times New Roman,Félkövér"&amp;9 18. sz. melléklet
Adatok: eFt-ban</oddHeader>
    <oddFooter>&amp;C&amp;P</oddFooter>
  </headerFooter>
  <rowBreaks count="1" manualBreakCount="1">
    <brk id="61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4" sqref="G24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29"/>
  <sheetViews>
    <sheetView workbookViewId="0" topLeftCell="A8">
      <selection activeCell="O60" sqref="O60"/>
    </sheetView>
  </sheetViews>
  <sheetFormatPr defaultColWidth="9.140625" defaultRowHeight="12.75"/>
  <cols>
    <col min="1" max="1" width="3.28125" style="0" customWidth="1"/>
    <col min="2" max="2" width="28.140625" style="0" customWidth="1"/>
    <col min="3" max="3" width="7.7109375" style="136" customWidth="1"/>
    <col min="4" max="4" width="8.28125" style="136" customWidth="1"/>
    <col min="5" max="5" width="7.7109375" style="136" customWidth="1"/>
    <col min="6" max="6" width="6.8515625" style="0" customWidth="1"/>
    <col min="7" max="7" width="7.00390625" style="0" customWidth="1"/>
    <col min="8" max="10" width="0" style="0" hidden="1" customWidth="1"/>
    <col min="11" max="11" width="8.57421875" style="136" customWidth="1"/>
    <col min="12" max="12" width="8.8515625" style="136" customWidth="1"/>
  </cols>
  <sheetData>
    <row r="1" spans="5:22" ht="12.75" hidden="1">
      <c r="E1" t="s">
        <v>792</v>
      </c>
      <c r="L1" s="137"/>
      <c r="M1" s="138"/>
      <c r="N1" s="138"/>
      <c r="O1" s="16"/>
      <c r="P1" s="16"/>
      <c r="V1" s="139"/>
    </row>
    <row r="2" spans="11:22" ht="12.75" hidden="1">
      <c r="K2" s="139"/>
      <c r="M2" s="138"/>
      <c r="N2" s="138"/>
      <c r="O2" s="16"/>
      <c r="P2" s="16"/>
      <c r="V2" s="139"/>
    </row>
    <row r="3" spans="13:22" ht="12.75">
      <c r="M3" s="138"/>
      <c r="N3" s="138"/>
      <c r="O3" s="16"/>
      <c r="P3" s="16"/>
      <c r="V3" s="139"/>
    </row>
    <row r="4" spans="13:22" ht="12.75">
      <c r="M4" s="138"/>
      <c r="N4" s="138"/>
      <c r="O4" s="16"/>
      <c r="P4" s="16"/>
      <c r="V4" s="139"/>
    </row>
    <row r="5" spans="13:22" ht="12.75">
      <c r="M5" s="138"/>
      <c r="N5" s="138"/>
      <c r="O5" s="16"/>
      <c r="P5" s="16"/>
      <c r="V5" s="139"/>
    </row>
    <row r="6" spans="13:22" ht="12.75">
      <c r="M6" s="138"/>
      <c r="N6" s="138"/>
      <c r="O6" s="16"/>
      <c r="P6" s="16"/>
      <c r="V6" s="139"/>
    </row>
    <row r="7" spans="13:22" ht="12.75">
      <c r="M7" s="138"/>
      <c r="N7" s="138"/>
      <c r="O7" s="16"/>
      <c r="P7" s="16"/>
      <c r="V7" s="139"/>
    </row>
    <row r="8" spans="13:22" ht="12.75">
      <c r="M8" s="138"/>
      <c r="N8" s="138"/>
      <c r="O8" s="16"/>
      <c r="P8" s="16"/>
      <c r="V8" s="139"/>
    </row>
    <row r="9" spans="13:22" ht="12.75">
      <c r="M9" s="138"/>
      <c r="N9" s="138"/>
      <c r="O9" s="16"/>
      <c r="P9" s="16"/>
      <c r="V9" s="139"/>
    </row>
    <row r="10" spans="13:22" ht="12.75" hidden="1">
      <c r="M10" s="138"/>
      <c r="N10" s="138"/>
      <c r="O10" s="16"/>
      <c r="P10" s="16"/>
      <c r="V10" s="139"/>
    </row>
    <row r="11" spans="13:22" ht="12.75" hidden="1">
      <c r="M11" s="138"/>
      <c r="N11" s="138"/>
      <c r="O11" s="16"/>
      <c r="P11" s="16"/>
      <c r="V11" s="139"/>
    </row>
    <row r="12" spans="13:22" ht="12.75" hidden="1">
      <c r="M12" s="138"/>
      <c r="N12" s="138"/>
      <c r="O12" s="16"/>
      <c r="P12" s="16"/>
      <c r="V12" s="139"/>
    </row>
    <row r="13" spans="13:22" ht="12.75" hidden="1">
      <c r="M13" s="138"/>
      <c r="N13" s="138"/>
      <c r="O13" s="16"/>
      <c r="P13" s="16"/>
      <c r="V13" s="139"/>
    </row>
    <row r="14" spans="13:22" ht="12.75" hidden="1">
      <c r="M14" s="138"/>
      <c r="N14" s="138"/>
      <c r="O14" s="16"/>
      <c r="P14" s="16"/>
      <c r="V14" s="139"/>
    </row>
    <row r="15" spans="13:22" ht="12.75" hidden="1">
      <c r="M15" s="138"/>
      <c r="N15" s="138"/>
      <c r="O15" s="16"/>
      <c r="P15" s="16"/>
      <c r="V15" s="139"/>
    </row>
    <row r="16" spans="13:22" ht="12.75" hidden="1">
      <c r="M16" s="138"/>
      <c r="N16" s="138"/>
      <c r="O16" s="16"/>
      <c r="P16" s="16"/>
      <c r="V16" s="139"/>
    </row>
    <row r="17" spans="13:22" ht="12.75">
      <c r="M17" s="138"/>
      <c r="N17" s="138"/>
      <c r="O17" s="16"/>
      <c r="P17" s="16"/>
      <c r="V17" s="139"/>
    </row>
    <row r="18" spans="13:22" ht="13.5" customHeight="1">
      <c r="M18" s="138"/>
      <c r="N18" s="138"/>
      <c r="O18" s="16"/>
      <c r="P18" s="16"/>
      <c r="V18" s="139"/>
    </row>
    <row r="19" spans="13:22" ht="12.75">
      <c r="M19" s="138"/>
      <c r="N19" s="138"/>
      <c r="O19" s="16"/>
      <c r="P19" s="16"/>
      <c r="V19" s="139"/>
    </row>
    <row r="20" spans="13:22" ht="13.5" customHeight="1">
      <c r="M20" s="138"/>
      <c r="N20" s="138"/>
      <c r="O20" s="16"/>
      <c r="P20" s="16"/>
      <c r="V20" s="139"/>
    </row>
    <row r="21" spans="13:22" ht="12.75" hidden="1">
      <c r="M21" s="138"/>
      <c r="N21" s="138"/>
      <c r="O21" s="16"/>
      <c r="P21" s="16"/>
      <c r="V21" s="139"/>
    </row>
    <row r="22" spans="13:22" ht="12.75" hidden="1">
      <c r="M22" s="138"/>
      <c r="N22" s="138"/>
      <c r="O22" s="16"/>
      <c r="P22" s="16"/>
      <c r="V22" s="139"/>
    </row>
    <row r="23" spans="13:22" ht="12.75" hidden="1">
      <c r="M23" s="138"/>
      <c r="N23" s="138"/>
      <c r="O23" s="16"/>
      <c r="P23" s="16"/>
      <c r="V23" s="139"/>
    </row>
    <row r="24" spans="13:22" ht="12.75" hidden="1">
      <c r="M24" s="138"/>
      <c r="N24" s="138"/>
      <c r="O24" s="16"/>
      <c r="P24" s="16"/>
      <c r="V24" s="139"/>
    </row>
    <row r="25" spans="13:22" ht="12.75" hidden="1">
      <c r="M25" s="138"/>
      <c r="N25" s="138"/>
      <c r="O25" s="16"/>
      <c r="P25" s="16"/>
      <c r="V25" s="139"/>
    </row>
    <row r="26" spans="13:22" ht="12.75" hidden="1">
      <c r="M26" s="138"/>
      <c r="N26" s="138"/>
      <c r="O26" s="16"/>
      <c r="P26" s="16"/>
      <c r="V26" s="139"/>
    </row>
    <row r="27" spans="13:22" ht="12.75" hidden="1">
      <c r="M27" s="138"/>
      <c r="N27" s="138"/>
      <c r="O27" s="16"/>
      <c r="P27" s="16"/>
      <c r="V27" s="139"/>
    </row>
    <row r="28" spans="15:22" ht="12.75" hidden="1">
      <c r="O28" s="16"/>
      <c r="P28" s="16"/>
      <c r="V28" s="139"/>
    </row>
    <row r="29" spans="15:22" ht="12.75" hidden="1">
      <c r="O29" s="16"/>
      <c r="P29" s="16"/>
      <c r="V29" s="139"/>
    </row>
    <row r="30" spans="15:22" ht="12.75" hidden="1">
      <c r="O30" s="16"/>
      <c r="P30" s="16"/>
      <c r="V30" s="139"/>
    </row>
    <row r="31" spans="15:22" ht="12.75" hidden="1">
      <c r="O31" s="16"/>
      <c r="P31" s="16"/>
      <c r="V31" s="139"/>
    </row>
    <row r="32" spans="15:22" ht="12.75" hidden="1">
      <c r="O32" s="16"/>
      <c r="P32" s="16"/>
      <c r="V32" s="139"/>
    </row>
    <row r="33" spans="15:22" ht="12.75" hidden="1">
      <c r="O33" s="16"/>
      <c r="P33" s="16"/>
      <c r="V33" s="139"/>
    </row>
    <row r="34" spans="15:22" ht="12.75" hidden="1">
      <c r="O34" s="16"/>
      <c r="P34" s="16"/>
      <c r="V34" s="139"/>
    </row>
    <row r="35" spans="15:22" ht="12.75" hidden="1">
      <c r="O35" s="16"/>
      <c r="P35" s="16"/>
      <c r="V35" s="139"/>
    </row>
    <row r="36" spans="15:22" ht="12.75" hidden="1">
      <c r="O36" s="16"/>
      <c r="P36" s="16"/>
      <c r="V36" s="139"/>
    </row>
    <row r="37" spans="15:22" ht="12.75" hidden="1">
      <c r="O37" s="16"/>
      <c r="P37" s="16"/>
      <c r="V37" s="139"/>
    </row>
    <row r="38" spans="15:22" ht="12.75" hidden="1">
      <c r="O38" s="16"/>
      <c r="P38" s="16"/>
      <c r="V38" s="139"/>
    </row>
    <row r="39" spans="15:22" ht="12.75" hidden="1">
      <c r="O39" s="16"/>
      <c r="P39" s="16"/>
      <c r="V39" s="139"/>
    </row>
    <row r="40" spans="15:22" ht="12.75" hidden="1">
      <c r="O40" s="16"/>
      <c r="P40" s="16"/>
      <c r="V40" s="139"/>
    </row>
    <row r="41" spans="15:22" ht="12.75" hidden="1">
      <c r="O41" s="16"/>
      <c r="P41" s="16"/>
      <c r="V41" s="139"/>
    </row>
    <row r="42" spans="15:22" ht="25.5" customHeight="1">
      <c r="O42" s="16"/>
      <c r="P42" s="16"/>
      <c r="V42" s="139"/>
    </row>
    <row r="43" spans="15:22" ht="11.25" customHeight="1">
      <c r="O43" s="16"/>
      <c r="P43" s="16"/>
      <c r="V43" s="139"/>
    </row>
    <row r="44" spans="15:22" ht="25.5" customHeight="1" hidden="1">
      <c r="O44" s="16"/>
      <c r="P44" s="16"/>
      <c r="V44" s="139"/>
    </row>
    <row r="45" spans="15:22" ht="13.5" customHeight="1">
      <c r="O45" s="16"/>
      <c r="P45" s="16"/>
      <c r="V45" s="139"/>
    </row>
    <row r="46" spans="15:22" ht="9.75" customHeight="1">
      <c r="O46" s="16"/>
      <c r="P46" s="16"/>
      <c r="V46" s="139"/>
    </row>
    <row r="47" spans="15:22" ht="24" customHeight="1">
      <c r="O47" s="16"/>
      <c r="P47" s="16"/>
      <c r="V47" s="139"/>
    </row>
    <row r="48" spans="15:22" ht="12.75">
      <c r="O48" s="16"/>
      <c r="P48" s="16"/>
      <c r="V48" s="139"/>
    </row>
    <row r="49" spans="15:22" ht="12.75">
      <c r="O49" s="16"/>
      <c r="P49" s="16"/>
      <c r="V49" s="139"/>
    </row>
    <row r="50" spans="15:22" ht="12.75">
      <c r="O50" s="16"/>
      <c r="P50" s="16"/>
      <c r="V50" s="139"/>
    </row>
    <row r="51" spans="15:22" ht="12.75">
      <c r="O51" s="16"/>
      <c r="P51" s="16"/>
      <c r="V51" s="139"/>
    </row>
    <row r="52" spans="15:22" ht="12.75">
      <c r="O52" s="16"/>
      <c r="P52" s="16"/>
      <c r="V52" s="139"/>
    </row>
    <row r="53" spans="15:22" ht="12.75">
      <c r="O53" s="16"/>
      <c r="P53" s="16"/>
      <c r="V53" s="139"/>
    </row>
    <row r="54" spans="15:22" ht="12.75">
      <c r="O54" s="16"/>
      <c r="P54" s="16"/>
      <c r="V54" s="139"/>
    </row>
    <row r="55" spans="15:22" ht="12.75">
      <c r="O55" s="16"/>
      <c r="P55" s="16"/>
      <c r="V55" s="139"/>
    </row>
    <row r="56" spans="15:22" ht="12.75">
      <c r="O56" s="16"/>
      <c r="P56" s="16"/>
      <c r="V56" s="139"/>
    </row>
    <row r="57" spans="15:22" ht="12.75">
      <c r="O57" s="16"/>
      <c r="P57" s="16"/>
      <c r="V57" s="139"/>
    </row>
    <row r="58" spans="15:22" ht="12.75">
      <c r="O58" s="16"/>
      <c r="P58" s="16"/>
      <c r="V58" s="139"/>
    </row>
    <row r="59" spans="15:22" ht="12.75">
      <c r="O59" s="16"/>
      <c r="P59" s="16"/>
      <c r="V59" s="139"/>
    </row>
    <row r="60" spans="15:22" ht="12.75">
      <c r="O60" s="16"/>
      <c r="P60" s="16"/>
      <c r="V60" s="139"/>
    </row>
    <row r="61" spans="15:22" ht="12.75" hidden="1">
      <c r="O61" s="16"/>
      <c r="P61" s="16"/>
      <c r="V61" s="139"/>
    </row>
    <row r="62" spans="15:22" ht="24" customHeight="1">
      <c r="O62" s="16"/>
      <c r="P62" s="16"/>
      <c r="V62" s="139"/>
    </row>
    <row r="63" spans="15:22" ht="12.75">
      <c r="O63" s="16"/>
      <c r="P63" s="16"/>
      <c r="V63" s="139"/>
    </row>
    <row r="64" spans="15:22" ht="12.75" hidden="1">
      <c r="O64" s="16"/>
      <c r="P64" s="16"/>
      <c r="V64" s="139"/>
    </row>
    <row r="65" spans="15:22" ht="13.5" customHeight="1">
      <c r="O65" s="16"/>
      <c r="P65" s="16"/>
      <c r="V65" s="139"/>
    </row>
    <row r="66" spans="15:22" ht="12.75">
      <c r="O66" s="16"/>
      <c r="P66" s="16"/>
      <c r="V66" s="139"/>
    </row>
    <row r="67" spans="15:22" ht="23.25" customHeight="1">
      <c r="O67" s="16"/>
      <c r="P67" s="16"/>
      <c r="V67" s="139"/>
    </row>
    <row r="68" spans="15:22" ht="12.75" hidden="1">
      <c r="O68" s="16"/>
      <c r="P68" s="16"/>
      <c r="V68" s="139"/>
    </row>
    <row r="69" spans="15:22" ht="12.75" hidden="1">
      <c r="O69" s="16"/>
      <c r="P69" s="16"/>
      <c r="V69" s="139"/>
    </row>
    <row r="70" spans="15:22" ht="12.75" customHeight="1">
      <c r="O70" s="16"/>
      <c r="P70" s="16"/>
      <c r="V70" s="139"/>
    </row>
    <row r="71" spans="15:22" ht="12.75" customHeight="1">
      <c r="O71" s="16"/>
      <c r="P71" s="16"/>
      <c r="V71" s="139"/>
    </row>
    <row r="72" spans="15:22" ht="12.75">
      <c r="O72" s="16"/>
      <c r="P72" s="16"/>
      <c r="V72" s="139"/>
    </row>
    <row r="73" spans="15:22" ht="12.75">
      <c r="O73" s="16"/>
      <c r="P73" s="16"/>
      <c r="V73" s="139"/>
    </row>
    <row r="74" spans="15:22" ht="12.75" customHeight="1">
      <c r="O74" s="16"/>
      <c r="P74" s="16"/>
      <c r="V74" s="139"/>
    </row>
    <row r="75" spans="15:22" ht="21" customHeight="1">
      <c r="O75" s="16"/>
      <c r="P75" s="16"/>
      <c r="V75" s="139"/>
    </row>
    <row r="76" spans="15:22" ht="21.75" customHeight="1">
      <c r="O76" s="16"/>
      <c r="P76" s="16"/>
      <c r="V76" s="139"/>
    </row>
    <row r="77" spans="15:22" ht="23.25" customHeight="1">
      <c r="O77" s="16"/>
      <c r="P77" s="16"/>
      <c r="V77" s="139"/>
    </row>
    <row r="78" spans="15:22" ht="12" customHeight="1">
      <c r="O78" s="16"/>
      <c r="P78" s="16"/>
      <c r="V78" s="139"/>
    </row>
    <row r="79" spans="15:22" ht="12.75">
      <c r="O79" s="16"/>
      <c r="P79" s="16"/>
      <c r="V79" s="139"/>
    </row>
    <row r="80" spans="15:22" ht="11.25" customHeight="1">
      <c r="O80" s="16"/>
      <c r="P80" s="16"/>
      <c r="V80" s="139"/>
    </row>
    <row r="81" spans="15:22" ht="13.5" customHeight="1">
      <c r="O81" s="16"/>
      <c r="P81" s="16"/>
      <c r="V81" s="139"/>
    </row>
    <row r="82" spans="15:22" ht="12.75">
      <c r="O82" s="16"/>
      <c r="P82" s="16"/>
      <c r="V82" s="139"/>
    </row>
    <row r="83" spans="15:22" ht="25.5" customHeight="1">
      <c r="O83" s="16"/>
      <c r="P83" s="16"/>
      <c r="V83" s="139"/>
    </row>
    <row r="84" spans="15:22" ht="9.75" customHeight="1">
      <c r="O84" s="16"/>
      <c r="P84" s="16"/>
      <c r="V84" s="139"/>
    </row>
    <row r="85" spans="15:22" ht="9.75" customHeight="1">
      <c r="O85" s="16"/>
      <c r="P85" s="16"/>
      <c r="V85" s="139"/>
    </row>
    <row r="86" spans="14:22" ht="9.75" customHeight="1">
      <c r="N86" t="s">
        <v>730</v>
      </c>
      <c r="O86" s="16"/>
      <c r="P86" s="16"/>
      <c r="V86" s="139"/>
    </row>
    <row r="87" spans="15:22" ht="9.75" customHeight="1">
      <c r="O87" s="16"/>
      <c r="P87" s="16"/>
      <c r="V87" s="139"/>
    </row>
    <row r="88" spans="15:22" ht="9.75" customHeight="1">
      <c r="O88" s="16"/>
      <c r="P88" s="16"/>
      <c r="V88" s="139"/>
    </row>
    <row r="89" spans="15:22" ht="9.75" customHeight="1">
      <c r="O89" s="16"/>
      <c r="P89" s="16"/>
      <c r="V89" s="139"/>
    </row>
    <row r="90" spans="15:22" ht="9.75" customHeight="1">
      <c r="O90" s="16"/>
      <c r="P90" s="16"/>
      <c r="V90" s="139"/>
    </row>
    <row r="91" spans="15:22" ht="9.75" customHeight="1">
      <c r="O91" s="16"/>
      <c r="P91" s="16"/>
      <c r="V91" s="139"/>
    </row>
    <row r="92" spans="15:22" ht="9.75" customHeight="1">
      <c r="O92" s="16"/>
      <c r="P92" s="16"/>
      <c r="V92" s="139"/>
    </row>
    <row r="93" spans="15:22" ht="9.75" customHeight="1">
      <c r="O93" s="16"/>
      <c r="P93" s="16"/>
      <c r="V93" s="139"/>
    </row>
    <row r="94" spans="15:22" ht="15.75" customHeight="1">
      <c r="O94" s="16"/>
      <c r="P94" s="16"/>
      <c r="V94" s="139"/>
    </row>
    <row r="95" spans="15:22" ht="12.75" hidden="1">
      <c r="O95" s="16"/>
      <c r="P95" s="16"/>
      <c r="V95" s="139"/>
    </row>
    <row r="96" spans="15:22" ht="13.5" customHeight="1">
      <c r="O96" s="16"/>
      <c r="P96" s="16"/>
      <c r="V96" s="139"/>
    </row>
    <row r="97" spans="15:22" ht="12.75">
      <c r="O97" s="16"/>
      <c r="P97" s="16"/>
      <c r="V97" s="139"/>
    </row>
    <row r="98" spans="15:22" ht="14.25" customHeight="1">
      <c r="O98" s="16"/>
      <c r="P98" s="16"/>
      <c r="V98" s="139"/>
    </row>
    <row r="99" spans="15:22" ht="12.75">
      <c r="O99" s="16"/>
      <c r="P99" s="16"/>
      <c r="V99" s="139"/>
    </row>
    <row r="100" spans="15:22" ht="12.75">
      <c r="O100" s="16"/>
      <c r="P100" s="16"/>
      <c r="V100" s="139"/>
    </row>
    <row r="101" spans="15:22" ht="12.75" hidden="1">
      <c r="O101" s="16"/>
      <c r="P101" s="16"/>
      <c r="V101" s="139"/>
    </row>
    <row r="102" spans="15:22" ht="12.75" hidden="1">
      <c r="O102" s="16"/>
      <c r="P102" s="16"/>
      <c r="V102" s="139"/>
    </row>
    <row r="103" spans="15:22" ht="12.75">
      <c r="O103" s="16"/>
      <c r="P103" s="16"/>
      <c r="V103" s="139"/>
    </row>
    <row r="104" spans="15:22" ht="24.75" customHeight="1">
      <c r="O104" s="16"/>
      <c r="P104" s="16"/>
      <c r="V104" s="139"/>
    </row>
    <row r="105" spans="15:22" ht="12.75">
      <c r="O105" s="16"/>
      <c r="P105" s="16"/>
      <c r="V105" s="139"/>
    </row>
    <row r="106" spans="15:22" ht="12.75" hidden="1">
      <c r="O106" s="16"/>
      <c r="P106" s="16"/>
      <c r="V106" s="139"/>
    </row>
    <row r="107" spans="15:22" ht="12.75" hidden="1">
      <c r="O107" s="16"/>
      <c r="P107" s="16"/>
      <c r="V107" s="139"/>
    </row>
    <row r="108" spans="15:22" ht="12.75">
      <c r="O108" s="16"/>
      <c r="P108" s="16"/>
      <c r="V108" s="139"/>
    </row>
    <row r="109" spans="15:22" ht="12.75">
      <c r="O109" s="16"/>
      <c r="P109" s="16"/>
      <c r="V109" s="139"/>
    </row>
    <row r="110" spans="15:22" ht="24" customHeight="1">
      <c r="O110" s="16"/>
      <c r="P110" s="16"/>
      <c r="V110" s="139"/>
    </row>
    <row r="111" spans="15:22" ht="12.75" hidden="1">
      <c r="O111" s="16"/>
      <c r="P111" s="16"/>
      <c r="V111" s="139"/>
    </row>
    <row r="112" spans="15:22" ht="12.75" hidden="1">
      <c r="O112" s="16"/>
      <c r="P112" s="16"/>
      <c r="V112" s="139"/>
    </row>
    <row r="113" spans="15:22" ht="12.75" hidden="1">
      <c r="O113" s="16"/>
      <c r="P113" s="16"/>
      <c r="V113" s="139"/>
    </row>
    <row r="114" spans="15:22" ht="12.75" hidden="1">
      <c r="O114" s="16"/>
      <c r="P114" s="16"/>
      <c r="V114" s="139"/>
    </row>
    <row r="115" spans="15:22" ht="3" customHeight="1">
      <c r="O115" s="16"/>
      <c r="P115" s="16"/>
      <c r="V115" s="139"/>
    </row>
    <row r="116" spans="15:22" ht="21.75" customHeight="1">
      <c r="O116" s="16"/>
      <c r="P116" s="16"/>
      <c r="V116" s="139"/>
    </row>
    <row r="117" spans="15:22" ht="11.25" customHeight="1">
      <c r="O117" s="16"/>
      <c r="P117" s="16"/>
      <c r="V117" s="139"/>
    </row>
    <row r="118" spans="15:22" ht="13.5" customHeight="1">
      <c r="O118" s="16"/>
      <c r="P118" s="16"/>
      <c r="V118" s="139"/>
    </row>
    <row r="119" spans="15:22" ht="12" customHeight="1">
      <c r="O119" s="16"/>
      <c r="P119" s="16"/>
      <c r="V119" s="139"/>
    </row>
    <row r="120" spans="15:22" ht="12.75">
      <c r="O120" s="16"/>
      <c r="P120" s="16"/>
      <c r="V120" s="139"/>
    </row>
    <row r="121" spans="15:22" ht="12.75">
      <c r="O121" s="16"/>
      <c r="P121" s="16"/>
      <c r="V121" s="139"/>
    </row>
    <row r="122" spans="15:22" ht="12.75" hidden="1">
      <c r="O122" s="16"/>
      <c r="P122" s="16"/>
      <c r="V122" s="139"/>
    </row>
    <row r="123" spans="15:22" ht="12.75" hidden="1">
      <c r="O123" s="16"/>
      <c r="P123" s="16"/>
      <c r="V123" s="139"/>
    </row>
    <row r="124" spans="14:22" ht="12.75" hidden="1">
      <c r="N124" s="140"/>
      <c r="O124" s="16"/>
      <c r="P124" s="16"/>
      <c r="V124" s="139"/>
    </row>
    <row r="125" spans="15:22" ht="12.75" hidden="1">
      <c r="O125" s="16"/>
      <c r="P125" s="16"/>
      <c r="V125" s="139"/>
    </row>
    <row r="126" spans="15:22" ht="12.75" hidden="1">
      <c r="O126" s="16"/>
      <c r="P126" s="16"/>
      <c r="V126" s="139"/>
    </row>
    <row r="127" spans="15:22" ht="12.75" hidden="1">
      <c r="O127" s="16"/>
      <c r="P127" s="16"/>
      <c r="V127" s="139"/>
    </row>
    <row r="128" spans="15:22" ht="12.75" hidden="1">
      <c r="O128" s="16"/>
      <c r="P128" s="16"/>
      <c r="V128" s="139"/>
    </row>
    <row r="129" spans="15:22" ht="12.75" hidden="1">
      <c r="O129" s="16"/>
      <c r="P129" s="16"/>
      <c r="V129" s="139"/>
    </row>
    <row r="130" spans="15:22" ht="12.75" hidden="1">
      <c r="O130" s="16"/>
      <c r="P130" s="16"/>
      <c r="V130" s="139"/>
    </row>
    <row r="131" spans="15:22" ht="12.75" hidden="1">
      <c r="O131" s="16"/>
      <c r="P131" s="16"/>
      <c r="V131" s="139"/>
    </row>
    <row r="132" spans="15:22" ht="12.75">
      <c r="O132" s="16"/>
      <c r="P132" s="16"/>
      <c r="V132" s="139"/>
    </row>
    <row r="133" spans="15:22" ht="12.75">
      <c r="O133" s="16"/>
      <c r="P133" s="16"/>
      <c r="V133" s="139"/>
    </row>
    <row r="134" spans="15:22" ht="12.75" hidden="1">
      <c r="O134" s="16"/>
      <c r="P134" s="16"/>
      <c r="V134" s="139"/>
    </row>
    <row r="135" spans="15:22" ht="12.75" hidden="1">
      <c r="O135" s="16"/>
      <c r="P135" s="16"/>
      <c r="V135" s="139"/>
    </row>
    <row r="136" spans="15:22" ht="12.75" hidden="1">
      <c r="O136" s="16"/>
      <c r="P136" s="16"/>
      <c r="V136" s="139"/>
    </row>
    <row r="137" spans="15:22" ht="15" customHeight="1">
      <c r="O137" s="16"/>
      <c r="P137" s="16"/>
      <c r="V137" s="139"/>
    </row>
    <row r="138" spans="15:22" ht="4.5" customHeight="1">
      <c r="O138" s="16"/>
      <c r="P138" s="16"/>
      <c r="V138" s="139"/>
    </row>
    <row r="139" spans="15:22" ht="12.75">
      <c r="O139" s="16"/>
      <c r="P139" s="16"/>
      <c r="V139" s="139"/>
    </row>
    <row r="140" spans="15:22" ht="12.75" hidden="1">
      <c r="O140" s="16"/>
      <c r="P140" s="16"/>
      <c r="V140" s="139"/>
    </row>
    <row r="141" spans="15:22" ht="12.75" hidden="1">
      <c r="O141" s="16"/>
      <c r="P141" s="16"/>
      <c r="V141" s="139"/>
    </row>
    <row r="142" spans="15:22" ht="12.75">
      <c r="O142" s="16"/>
      <c r="P142" s="16"/>
      <c r="V142" s="139"/>
    </row>
    <row r="143" spans="15:22" ht="12" customHeight="1">
      <c r="O143" s="16"/>
      <c r="P143" s="16"/>
      <c r="V143" s="139"/>
    </row>
    <row r="144" spans="15:22" ht="11.25" customHeight="1" hidden="1">
      <c r="O144" s="16"/>
      <c r="P144" s="16"/>
      <c r="V144" s="139"/>
    </row>
    <row r="145" spans="15:22" ht="12" customHeight="1" hidden="1">
      <c r="O145" s="16"/>
      <c r="P145" s="16"/>
      <c r="V145" s="139"/>
    </row>
    <row r="146" spans="15:22" ht="12.75">
      <c r="O146" s="16"/>
      <c r="P146" s="16"/>
      <c r="V146" s="139"/>
    </row>
    <row r="147" spans="15:22" ht="12.75">
      <c r="O147" s="16"/>
      <c r="P147" s="16"/>
      <c r="V147" s="139"/>
    </row>
    <row r="148" spans="15:22" ht="12.75" hidden="1">
      <c r="O148" s="16"/>
      <c r="P148" s="16"/>
      <c r="V148" s="139"/>
    </row>
    <row r="149" spans="15:22" ht="12.75" hidden="1">
      <c r="O149" s="16"/>
      <c r="P149" s="16"/>
      <c r="V149" s="139"/>
    </row>
    <row r="150" spans="15:22" ht="12.75">
      <c r="O150" s="16"/>
      <c r="P150" s="16"/>
      <c r="V150" s="139"/>
    </row>
    <row r="151" spans="15:22" ht="12" customHeight="1">
      <c r="O151" s="16"/>
      <c r="P151" s="16"/>
      <c r="V151" s="139"/>
    </row>
    <row r="152" spans="15:22" ht="11.25" customHeight="1" hidden="1">
      <c r="O152" s="16"/>
      <c r="P152" s="16"/>
      <c r="V152" s="139"/>
    </row>
    <row r="153" spans="15:22" ht="12" customHeight="1" hidden="1">
      <c r="O153" s="16"/>
      <c r="P153" s="16"/>
      <c r="V153" s="139"/>
    </row>
    <row r="154" spans="15:22" ht="12.75">
      <c r="O154" s="16"/>
      <c r="P154" s="16"/>
      <c r="V154" s="139"/>
    </row>
    <row r="155" spans="15:22" ht="12.75">
      <c r="O155" s="16"/>
      <c r="P155" s="16"/>
      <c r="V155" s="139"/>
    </row>
    <row r="156" spans="15:22" ht="12.75">
      <c r="O156" s="16"/>
      <c r="P156" s="16"/>
      <c r="V156" s="139"/>
    </row>
    <row r="157" spans="15:22" ht="12.75" hidden="1">
      <c r="O157" s="16"/>
      <c r="P157" s="16"/>
      <c r="V157" s="139"/>
    </row>
    <row r="158" spans="15:22" ht="13.5" customHeight="1">
      <c r="O158" s="16"/>
      <c r="P158" s="16"/>
      <c r="V158" s="139"/>
    </row>
    <row r="159" spans="15:22" ht="13.5" customHeight="1">
      <c r="O159" s="16"/>
      <c r="P159" s="16"/>
      <c r="V159" s="139"/>
    </row>
    <row r="160" spans="15:22" ht="13.5" customHeight="1">
      <c r="O160" s="16"/>
      <c r="P160" s="16"/>
      <c r="V160" s="139"/>
    </row>
    <row r="161" spans="15:22" ht="13.5" customHeight="1">
      <c r="O161" s="16"/>
      <c r="P161" s="16"/>
      <c r="V161" s="139"/>
    </row>
    <row r="162" spans="15:22" ht="24.75" customHeight="1">
      <c r="O162" s="16"/>
      <c r="P162" s="16"/>
      <c r="V162" s="139"/>
    </row>
    <row r="163" spans="1:22" ht="24.75" customHeight="1">
      <c r="A163" s="141"/>
      <c r="B163" s="141"/>
      <c r="C163" s="142"/>
      <c r="D163" s="142"/>
      <c r="E163" s="142"/>
      <c r="F163" s="143"/>
      <c r="G163" s="143"/>
      <c r="H163" s="143"/>
      <c r="I163" s="143"/>
      <c r="J163" s="143"/>
      <c r="K163" s="142"/>
      <c r="L163" s="142"/>
      <c r="O163" s="16"/>
      <c r="P163" s="16"/>
      <c r="V163" s="139"/>
    </row>
    <row r="164" spans="15:22" ht="12.75">
      <c r="O164" s="16"/>
      <c r="P164" s="16"/>
      <c r="V164" s="139"/>
    </row>
    <row r="165" spans="15:22" ht="12.75">
      <c r="O165" s="16"/>
      <c r="P165" s="16"/>
      <c r="V165" s="139"/>
    </row>
    <row r="166" spans="15:22" ht="12.75">
      <c r="O166" s="16"/>
      <c r="P166" s="16"/>
      <c r="V166" s="139"/>
    </row>
    <row r="167" spans="15:22" ht="12.75">
      <c r="O167" s="16"/>
      <c r="P167" s="16"/>
      <c r="V167" s="139"/>
    </row>
    <row r="168" spans="15:22" ht="12.75">
      <c r="O168" s="16"/>
      <c r="P168" s="16"/>
      <c r="V168" s="139"/>
    </row>
    <row r="169" spans="15:22" ht="12.75">
      <c r="O169" s="16"/>
      <c r="P169" s="16"/>
      <c r="V169" s="139"/>
    </row>
    <row r="170" spans="15:22" ht="12.75">
      <c r="O170" s="16"/>
      <c r="P170" s="16"/>
      <c r="V170" s="139"/>
    </row>
    <row r="171" spans="15:22" ht="24.75" customHeight="1">
      <c r="O171" s="16"/>
      <c r="P171" s="16"/>
      <c r="V171" s="139"/>
    </row>
    <row r="172" spans="1:22" ht="24.75" customHeight="1">
      <c r="A172" s="144"/>
      <c r="B172" s="144"/>
      <c r="C172" s="142"/>
      <c r="D172" s="142"/>
      <c r="E172" s="142"/>
      <c r="F172" s="143"/>
      <c r="G172" s="143"/>
      <c r="H172" s="143"/>
      <c r="I172" s="143"/>
      <c r="J172" s="143"/>
      <c r="K172" s="142"/>
      <c r="L172" s="142"/>
      <c r="O172" s="16"/>
      <c r="P172" s="16"/>
      <c r="V172" s="139"/>
    </row>
    <row r="173" spans="1:22" ht="24.75" customHeight="1">
      <c r="A173" s="144"/>
      <c r="B173" s="144"/>
      <c r="C173" s="142"/>
      <c r="D173" s="142"/>
      <c r="E173" s="142"/>
      <c r="F173" s="143"/>
      <c r="G173" s="143"/>
      <c r="H173" s="143"/>
      <c r="I173" s="143"/>
      <c r="J173" s="143"/>
      <c r="K173" s="142"/>
      <c r="L173" s="142"/>
      <c r="O173" s="16"/>
      <c r="P173" s="16"/>
      <c r="V173" s="139"/>
    </row>
    <row r="174" spans="1:22" ht="24.75" customHeight="1">
      <c r="A174" s="144"/>
      <c r="B174" s="144"/>
      <c r="C174" s="142"/>
      <c r="D174" s="142"/>
      <c r="E174" s="142"/>
      <c r="F174" s="143"/>
      <c r="G174" s="143"/>
      <c r="H174" s="143"/>
      <c r="I174" s="143"/>
      <c r="J174" s="143"/>
      <c r="K174" s="142"/>
      <c r="L174" s="142"/>
      <c r="O174" s="16"/>
      <c r="P174" s="16"/>
      <c r="V174" s="139"/>
    </row>
    <row r="175" spans="1:22" ht="24.75" customHeight="1">
      <c r="A175" s="144"/>
      <c r="B175" s="144"/>
      <c r="C175" s="142"/>
      <c r="D175" s="142"/>
      <c r="E175" s="142"/>
      <c r="F175" s="143"/>
      <c r="G175" s="143"/>
      <c r="H175" s="143"/>
      <c r="I175" s="143"/>
      <c r="J175" s="143"/>
      <c r="K175" s="142"/>
      <c r="L175" s="142"/>
      <c r="O175" s="16"/>
      <c r="P175" s="16"/>
      <c r="V175" s="139"/>
    </row>
    <row r="176" spans="1:22" ht="24.75" customHeight="1">
      <c r="A176" s="144"/>
      <c r="B176" s="144"/>
      <c r="C176" s="142"/>
      <c r="D176" s="142"/>
      <c r="E176" s="142"/>
      <c r="F176" s="143"/>
      <c r="G176" s="143"/>
      <c r="H176" s="143"/>
      <c r="I176" s="143"/>
      <c r="J176" s="143"/>
      <c r="K176" s="142"/>
      <c r="L176" s="142"/>
      <c r="O176" s="16"/>
      <c r="P176" s="16"/>
      <c r="V176" s="139"/>
    </row>
    <row r="177" spans="1:22" ht="24.75" customHeight="1">
      <c r="A177" s="144"/>
      <c r="B177" s="144"/>
      <c r="C177" s="142"/>
      <c r="D177" s="142"/>
      <c r="E177" s="142"/>
      <c r="F177" s="143"/>
      <c r="G177" s="143"/>
      <c r="H177" s="143"/>
      <c r="I177" s="143"/>
      <c r="J177" s="143"/>
      <c r="K177" s="142"/>
      <c r="L177" s="142"/>
      <c r="O177" s="16"/>
      <c r="P177" s="16"/>
      <c r="V177" s="139"/>
    </row>
    <row r="178" spans="15:22" ht="23.25" customHeight="1">
      <c r="O178" s="16"/>
      <c r="P178" s="16"/>
      <c r="V178" s="139"/>
    </row>
    <row r="179" spans="15:22" ht="12.75">
      <c r="O179" s="16"/>
      <c r="P179" s="16"/>
      <c r="V179" s="139"/>
    </row>
    <row r="180" spans="15:22" ht="12.75">
      <c r="O180" s="16"/>
      <c r="P180" s="16"/>
      <c r="V180" s="139"/>
    </row>
    <row r="181" spans="2:22" ht="12.75">
      <c r="B181" s="136"/>
      <c r="J181" s="139"/>
      <c r="K181" s="139"/>
      <c r="N181" s="136"/>
      <c r="O181" s="16"/>
      <c r="P181" s="16"/>
      <c r="V181" s="139"/>
    </row>
    <row r="182" spans="2:22" ht="12.75">
      <c r="B182" s="136"/>
      <c r="J182" s="139"/>
      <c r="K182" s="139"/>
      <c r="N182" s="136"/>
      <c r="O182" s="16"/>
      <c r="P182" s="16"/>
      <c r="V182" s="139"/>
    </row>
    <row r="183" spans="2:16" ht="12.75">
      <c r="B183" s="136"/>
      <c r="C183"/>
      <c r="J183" s="139"/>
      <c r="N183" s="136"/>
      <c r="O183" s="16"/>
      <c r="P183" s="16"/>
    </row>
    <row r="184" spans="1:16" ht="12.75">
      <c r="A184" s="1766" t="s">
        <v>793</v>
      </c>
      <c r="B184" s="1766"/>
      <c r="C184" s="1766"/>
      <c r="D184" s="1766"/>
      <c r="E184" s="1766"/>
      <c r="F184" s="1766"/>
      <c r="G184" s="1766"/>
      <c r="H184" s="1766"/>
      <c r="I184" s="1766"/>
      <c r="J184" s="1766"/>
      <c r="N184" s="136"/>
      <c r="O184" s="16"/>
      <c r="P184" s="16"/>
    </row>
    <row r="185" spans="12:16" ht="12.75">
      <c r="L185" s="136" t="s">
        <v>794</v>
      </c>
      <c r="O185" s="16"/>
      <c r="P185" s="16"/>
    </row>
    <row r="186" spans="1:16" ht="13.5" customHeight="1">
      <c r="A186" s="1767"/>
      <c r="B186" s="1768" t="s">
        <v>795</v>
      </c>
      <c r="C186" s="146" t="s">
        <v>591</v>
      </c>
      <c r="D186" s="1769" t="s">
        <v>592</v>
      </c>
      <c r="E186" s="1769"/>
      <c r="F186" s="1769"/>
      <c r="G186" s="1769"/>
      <c r="H186" s="1769"/>
      <c r="I186" s="1769"/>
      <c r="J186" s="1769"/>
      <c r="K186" s="147" t="s">
        <v>796</v>
      </c>
      <c r="L186" s="147" t="s">
        <v>797</v>
      </c>
      <c r="O186" s="16"/>
      <c r="P186" s="16"/>
    </row>
    <row r="187" spans="1:16" ht="12.75">
      <c r="A187" s="1767"/>
      <c r="B187" s="1768"/>
      <c r="C187" s="148"/>
      <c r="D187" s="149"/>
      <c r="E187" s="150" t="s">
        <v>798</v>
      </c>
      <c r="F187" s="149"/>
      <c r="G187" s="149"/>
      <c r="H187" s="149"/>
      <c r="I187" s="149"/>
      <c r="J187" s="151"/>
      <c r="K187" s="1769" t="s">
        <v>799</v>
      </c>
      <c r="L187" s="1769"/>
      <c r="O187" s="16"/>
      <c r="P187" s="16"/>
    </row>
    <row r="188" spans="1:16" ht="12.75">
      <c r="A188" s="1770" t="s">
        <v>800</v>
      </c>
      <c r="B188" s="1770"/>
      <c r="C188" s="152"/>
      <c r="D188" s="153"/>
      <c r="E188" s="153"/>
      <c r="F188" s="154"/>
      <c r="G188" s="154"/>
      <c r="H188" s="154"/>
      <c r="I188" s="154"/>
      <c r="J188" s="154"/>
      <c r="K188" s="154"/>
      <c r="L188" s="155"/>
      <c r="O188" s="16"/>
      <c r="P188" s="16"/>
    </row>
    <row r="189" spans="1:16" ht="13.5" customHeight="1">
      <c r="A189" s="156">
        <v>1</v>
      </c>
      <c r="B189" s="157" t="s">
        <v>801</v>
      </c>
      <c r="C189" s="158"/>
      <c r="D189" s="159"/>
      <c r="E189" s="159"/>
      <c r="F189" s="160"/>
      <c r="G189" s="161"/>
      <c r="H189" s="160"/>
      <c r="I189" s="162"/>
      <c r="J189" s="163"/>
      <c r="K189" s="164"/>
      <c r="L189" s="159"/>
      <c r="O189" s="16"/>
      <c r="P189" s="16"/>
    </row>
    <row r="190" spans="1:16" ht="13.5" customHeight="1">
      <c r="A190" s="165">
        <v>2</v>
      </c>
      <c r="B190" s="166" t="s">
        <v>802</v>
      </c>
      <c r="C190" s="167"/>
      <c r="D190" s="168"/>
      <c r="E190" s="168"/>
      <c r="F190" s="169"/>
      <c r="G190" s="170"/>
      <c r="H190" s="169"/>
      <c r="I190" s="171"/>
      <c r="J190" s="171"/>
      <c r="K190" s="172"/>
      <c r="L190" s="173"/>
      <c r="O190" s="16"/>
      <c r="P190" s="16"/>
    </row>
    <row r="191" spans="1:16" ht="13.5" customHeight="1">
      <c r="A191" s="165">
        <v>3</v>
      </c>
      <c r="B191" s="166" t="s">
        <v>803</v>
      </c>
      <c r="C191" s="167"/>
      <c r="D191" s="168"/>
      <c r="E191" s="168"/>
      <c r="F191" s="169"/>
      <c r="G191" s="170"/>
      <c r="H191" s="169"/>
      <c r="I191" s="171"/>
      <c r="J191" s="171"/>
      <c r="K191" s="174"/>
      <c r="L191" s="168"/>
      <c r="O191" s="16"/>
      <c r="P191" s="16"/>
    </row>
    <row r="192" spans="1:16" ht="13.5" customHeight="1">
      <c r="A192" s="165">
        <v>4</v>
      </c>
      <c r="B192" s="166" t="s">
        <v>804</v>
      </c>
      <c r="C192" s="167"/>
      <c r="D192" s="168"/>
      <c r="E192" s="168"/>
      <c r="F192" s="169"/>
      <c r="G192" s="170"/>
      <c r="H192" s="169"/>
      <c r="I192" s="171"/>
      <c r="J192" s="171"/>
      <c r="K192" s="174"/>
      <c r="L192" s="168"/>
      <c r="O192" s="16"/>
      <c r="P192" s="16"/>
    </row>
    <row r="193" spans="1:16" ht="13.5" customHeight="1">
      <c r="A193" s="165">
        <v>5</v>
      </c>
      <c r="B193" s="166" t="s">
        <v>774</v>
      </c>
      <c r="C193" s="167"/>
      <c r="D193" s="168"/>
      <c r="E193" s="168"/>
      <c r="F193" s="169"/>
      <c r="G193" s="170"/>
      <c r="H193" s="169"/>
      <c r="I193" s="171"/>
      <c r="J193" s="171"/>
      <c r="K193" s="174"/>
      <c r="L193" s="168"/>
      <c r="O193" s="16"/>
      <c r="P193" s="16"/>
    </row>
    <row r="194" spans="1:16" ht="13.5" customHeight="1">
      <c r="A194" s="165">
        <v>6</v>
      </c>
      <c r="B194" s="166" t="s">
        <v>805</v>
      </c>
      <c r="C194" s="167"/>
      <c r="D194" s="168"/>
      <c r="E194" s="168"/>
      <c r="F194" s="169"/>
      <c r="G194" s="170"/>
      <c r="H194" s="169"/>
      <c r="I194" s="171"/>
      <c r="J194" s="171"/>
      <c r="K194" s="174"/>
      <c r="L194" s="168"/>
      <c r="O194" s="16"/>
      <c r="P194" s="16"/>
    </row>
    <row r="195" spans="1:16" ht="13.5" customHeight="1">
      <c r="A195" s="165">
        <v>7</v>
      </c>
      <c r="B195" s="166" t="s">
        <v>806</v>
      </c>
      <c r="C195" s="167"/>
      <c r="D195" s="168"/>
      <c r="E195" s="168"/>
      <c r="F195" s="169"/>
      <c r="G195" s="170"/>
      <c r="H195" s="169"/>
      <c r="I195" s="171"/>
      <c r="J195" s="171"/>
      <c r="K195" s="174"/>
      <c r="L195" s="168"/>
      <c r="O195" s="16"/>
      <c r="P195" s="16"/>
    </row>
    <row r="196" spans="1:16" ht="13.5" customHeight="1">
      <c r="A196" s="175">
        <v>8</v>
      </c>
      <c r="B196" s="176" t="s">
        <v>807</v>
      </c>
      <c r="C196" s="177"/>
      <c r="D196" s="168"/>
      <c r="E196" s="178"/>
      <c r="F196" s="179"/>
      <c r="G196" s="180"/>
      <c r="H196" s="179"/>
      <c r="I196" s="181"/>
      <c r="J196" s="181"/>
      <c r="K196" s="182"/>
      <c r="L196" s="178"/>
      <c r="O196" s="16"/>
      <c r="P196" s="16"/>
    </row>
    <row r="197" spans="1:16" ht="13.5" customHeight="1" hidden="1">
      <c r="A197" s="165">
        <v>9</v>
      </c>
      <c r="B197" s="166"/>
      <c r="C197" s="167"/>
      <c r="D197" s="168"/>
      <c r="E197" s="168"/>
      <c r="F197" s="169"/>
      <c r="G197" s="170"/>
      <c r="H197" s="169"/>
      <c r="I197" s="171"/>
      <c r="J197" s="171"/>
      <c r="K197" s="174"/>
      <c r="L197" s="168"/>
      <c r="O197" s="16"/>
      <c r="P197" s="16"/>
    </row>
    <row r="198" spans="1:16" ht="13.5" customHeight="1">
      <c r="A198" s="183">
        <v>9</v>
      </c>
      <c r="B198" s="184" t="s">
        <v>808</v>
      </c>
      <c r="C198" s="177"/>
      <c r="D198" s="178"/>
      <c r="E198" s="178"/>
      <c r="F198" s="179"/>
      <c r="G198" s="180"/>
      <c r="H198" s="185"/>
      <c r="I198" s="186"/>
      <c r="J198" s="186"/>
      <c r="K198" s="187"/>
      <c r="L198" s="178"/>
      <c r="O198" s="16"/>
      <c r="P198" s="16"/>
    </row>
    <row r="199" spans="1:16" ht="13.5" customHeight="1">
      <c r="A199" s="188">
        <v>10</v>
      </c>
      <c r="B199" s="189" t="s">
        <v>809</v>
      </c>
      <c r="C199" s="190">
        <f>SUM(C189:C198)</f>
        <v>0</v>
      </c>
      <c r="D199" s="191">
        <f>SUM(D189:D198)</f>
        <v>0</v>
      </c>
      <c r="E199" s="191">
        <f>SUM(E189:E198)</f>
        <v>0</v>
      </c>
      <c r="F199" s="192"/>
      <c r="G199" s="193"/>
      <c r="H199" s="192"/>
      <c r="I199" s="194"/>
      <c r="J199" s="194"/>
      <c r="K199" s="195">
        <f>SUM(K189:K198)</f>
        <v>0</v>
      </c>
      <c r="L199" s="191"/>
      <c r="O199" s="16"/>
      <c r="P199" s="16"/>
    </row>
    <row r="200" spans="1:16" ht="13.5" customHeight="1">
      <c r="A200" s="196">
        <v>11</v>
      </c>
      <c r="B200" s="197" t="s">
        <v>810</v>
      </c>
      <c r="C200" s="172"/>
      <c r="D200" s="173"/>
      <c r="E200" s="173"/>
      <c r="F200" s="198"/>
      <c r="G200" s="199"/>
      <c r="H200" s="198"/>
      <c r="I200" s="163"/>
      <c r="J200" s="163"/>
      <c r="K200" s="172"/>
      <c r="L200" s="173"/>
      <c r="O200" s="16"/>
      <c r="P200" s="16"/>
    </row>
    <row r="201" spans="1:16" ht="13.5" customHeight="1">
      <c r="A201" s="196">
        <v>12</v>
      </c>
      <c r="B201" s="197" t="s">
        <v>811</v>
      </c>
      <c r="C201" s="172"/>
      <c r="D201" s="173"/>
      <c r="E201" s="168"/>
      <c r="F201" s="198"/>
      <c r="G201" s="199"/>
      <c r="H201" s="198"/>
      <c r="I201" s="163"/>
      <c r="J201" s="163"/>
      <c r="K201" s="172"/>
      <c r="L201" s="173"/>
      <c r="O201" s="16"/>
      <c r="P201" s="16"/>
    </row>
    <row r="202" spans="1:16" ht="13.5" customHeight="1">
      <c r="A202" s="200">
        <v>13</v>
      </c>
      <c r="B202" s="201" t="s">
        <v>812</v>
      </c>
      <c r="C202" s="174"/>
      <c r="D202" s="173"/>
      <c r="E202" s="168"/>
      <c r="F202" s="169"/>
      <c r="G202" s="170"/>
      <c r="H202" s="169"/>
      <c r="I202" s="171"/>
      <c r="J202" s="171"/>
      <c r="K202" s="174"/>
      <c r="L202" s="168"/>
      <c r="O202" s="16"/>
      <c r="P202" s="16"/>
    </row>
    <row r="203" spans="1:16" ht="13.5" customHeight="1">
      <c r="A203" s="200">
        <v>14</v>
      </c>
      <c r="B203" s="201" t="s">
        <v>813</v>
      </c>
      <c r="C203" s="174"/>
      <c r="D203" s="173"/>
      <c r="E203" s="168"/>
      <c r="F203" s="169"/>
      <c r="G203" s="170"/>
      <c r="H203" s="169"/>
      <c r="I203" s="171"/>
      <c r="J203" s="171"/>
      <c r="K203" s="174"/>
      <c r="L203" s="168"/>
      <c r="O203" s="16"/>
      <c r="P203" s="16"/>
    </row>
    <row r="204" spans="1:16" ht="13.5" customHeight="1">
      <c r="A204" s="200">
        <v>15</v>
      </c>
      <c r="B204" s="201" t="s">
        <v>764</v>
      </c>
      <c r="C204" s="174"/>
      <c r="D204" s="173"/>
      <c r="E204" s="168"/>
      <c r="F204" s="169"/>
      <c r="G204" s="170"/>
      <c r="H204" s="169"/>
      <c r="I204" s="171"/>
      <c r="J204" s="171"/>
      <c r="K204" s="174"/>
      <c r="L204" s="168"/>
      <c r="O204" s="16"/>
      <c r="P204" s="16"/>
    </row>
    <row r="205" spans="1:16" ht="13.5" customHeight="1">
      <c r="A205" s="202">
        <v>16</v>
      </c>
      <c r="B205" s="166" t="s">
        <v>814</v>
      </c>
      <c r="C205" s="182"/>
      <c r="D205" s="173"/>
      <c r="E205" s="168"/>
      <c r="F205" s="179"/>
      <c r="G205" s="180"/>
      <c r="H205" s="179"/>
      <c r="I205" s="181"/>
      <c r="J205" s="181"/>
      <c r="K205" s="182"/>
      <c r="L205" s="178"/>
      <c r="O205" s="16"/>
      <c r="P205" s="16"/>
    </row>
    <row r="206" spans="1:16" ht="13.5" customHeight="1">
      <c r="A206" s="202">
        <v>17</v>
      </c>
      <c r="B206" s="203" t="s">
        <v>815</v>
      </c>
      <c r="C206" s="182"/>
      <c r="D206" s="204"/>
      <c r="E206" s="178"/>
      <c r="F206" s="179"/>
      <c r="G206" s="180"/>
      <c r="H206" s="179"/>
      <c r="I206" s="181"/>
      <c r="J206" s="181"/>
      <c r="K206" s="182"/>
      <c r="L206" s="178"/>
      <c r="O206" s="16"/>
      <c r="P206" s="16"/>
    </row>
    <row r="207" spans="1:16" ht="13.5" customHeight="1">
      <c r="A207" s="188">
        <v>18</v>
      </c>
      <c r="B207" s="205" t="s">
        <v>816</v>
      </c>
      <c r="C207" s="195">
        <f>SUM(C200:C206)</f>
        <v>0</v>
      </c>
      <c r="D207" s="191">
        <f>SUM(D200:D206)</f>
        <v>0</v>
      </c>
      <c r="E207" s="191">
        <f>SUM(E200:E206)</f>
        <v>0</v>
      </c>
      <c r="F207" s="192"/>
      <c r="G207" s="193"/>
      <c r="H207" s="192"/>
      <c r="I207" s="194"/>
      <c r="J207" s="194"/>
      <c r="K207" s="195"/>
      <c r="L207" s="191">
        <f>SUM(L200:L206)</f>
        <v>0</v>
      </c>
      <c r="O207" s="16"/>
      <c r="P207" s="16"/>
    </row>
    <row r="208" spans="1:16" ht="27.75" customHeight="1">
      <c r="A208" s="1771" t="s">
        <v>817</v>
      </c>
      <c r="B208" s="1771"/>
      <c r="C208" s="206">
        <f>SUM(C207,C199)</f>
        <v>0</v>
      </c>
      <c r="D208" s="206">
        <f aca="true" t="shared" si="0" ref="D208:L208">SUM(D207,D199)</f>
        <v>0</v>
      </c>
      <c r="E208" s="206">
        <f t="shared" si="0"/>
        <v>0</v>
      </c>
      <c r="F208" s="206">
        <f t="shared" si="0"/>
        <v>0</v>
      </c>
      <c r="G208" s="206">
        <f t="shared" si="0"/>
        <v>0</v>
      </c>
      <c r="H208" s="206">
        <f t="shared" si="0"/>
        <v>0</v>
      </c>
      <c r="I208" s="206">
        <f t="shared" si="0"/>
        <v>0</v>
      </c>
      <c r="J208" s="206">
        <f t="shared" si="0"/>
        <v>0</v>
      </c>
      <c r="K208" s="206">
        <f t="shared" si="0"/>
        <v>0</v>
      </c>
      <c r="L208" s="206">
        <f t="shared" si="0"/>
        <v>0</v>
      </c>
      <c r="O208" s="16"/>
      <c r="P208" s="16"/>
    </row>
    <row r="209" spans="1:16" ht="13.5" customHeight="1">
      <c r="A209" s="207"/>
      <c r="B209" s="208"/>
      <c r="C209" s="209"/>
      <c r="D209" s="209"/>
      <c r="E209" s="209"/>
      <c r="F209" s="210"/>
      <c r="G209" s="210"/>
      <c r="H209" s="210"/>
      <c r="I209" s="210"/>
      <c r="J209" s="210"/>
      <c r="K209" s="209"/>
      <c r="L209" s="209"/>
      <c r="O209" s="16"/>
      <c r="P209" s="16"/>
    </row>
    <row r="210" spans="1:16" ht="27.75" customHeight="1">
      <c r="A210" s="1771" t="s">
        <v>818</v>
      </c>
      <c r="B210" s="1771"/>
      <c r="C210" s="211">
        <f>'7-9. intézményi bev.-kiad.'!C875-C208</f>
        <v>168072</v>
      </c>
      <c r="D210" s="211">
        <f>'7-9. intézményi bev.-kiad.'!D875-D208</f>
        <v>143072</v>
      </c>
      <c r="E210" s="211">
        <f>'7-9. intézményi bev.-kiad.'!E875-E208</f>
        <v>0</v>
      </c>
      <c r="F210" s="211">
        <f>'7-9. intézményi bev.-kiad.'!F875-F208</f>
        <v>0</v>
      </c>
      <c r="G210" s="211">
        <f>'7-9. intézményi bev.-kiad.'!G875-G208</f>
        <v>0</v>
      </c>
      <c r="H210" s="211">
        <f>'7-9. intézményi bev.-kiad.'!H875-H208</f>
        <v>0</v>
      </c>
      <c r="I210" s="211">
        <f>'7-9. intézményi bev.-kiad.'!I875-I208</f>
        <v>0</v>
      </c>
      <c r="J210" s="211">
        <f>'7-9. intézményi bev.-kiad.'!J875-J208</f>
        <v>0</v>
      </c>
      <c r="K210" s="211">
        <f>'7-9. intézményi bev.-kiad.'!K875-K208</f>
        <v>155053</v>
      </c>
      <c r="L210" s="211">
        <f>'7-9. intézményi bev.-kiad.'!L875-L208</f>
        <v>0</v>
      </c>
      <c r="O210" s="16"/>
      <c r="P210" s="16"/>
    </row>
    <row r="211" spans="3:16" ht="13.5" customHeight="1">
      <c r="C211" s="212"/>
      <c r="O211" s="16"/>
      <c r="P211" s="16"/>
    </row>
    <row r="212" spans="15:16" ht="13.5" customHeight="1" hidden="1">
      <c r="O212" s="16"/>
      <c r="P212" s="16"/>
    </row>
    <row r="213" spans="15:16" ht="13.5" customHeight="1" hidden="1">
      <c r="O213" s="16"/>
      <c r="P213" s="16"/>
    </row>
    <row r="214" spans="15:16" ht="13.5" customHeight="1" hidden="1">
      <c r="O214" s="16"/>
      <c r="P214" s="16"/>
    </row>
    <row r="215" spans="15:16" ht="24.75" customHeight="1" hidden="1">
      <c r="O215" s="16"/>
      <c r="P215" s="16"/>
    </row>
    <row r="216" spans="15:16" ht="12.75" hidden="1">
      <c r="O216" s="16"/>
      <c r="P216" s="16"/>
    </row>
    <row r="217" spans="1:16" ht="12.75">
      <c r="A217" s="213"/>
      <c r="B217" s="214" t="s">
        <v>819</v>
      </c>
      <c r="C217" s="215" t="s">
        <v>820</v>
      </c>
      <c r="D217" s="215"/>
      <c r="E217" s="214"/>
      <c r="F217" s="215"/>
      <c r="G217" s="214"/>
      <c r="H217" s="214"/>
      <c r="I217" s="214"/>
      <c r="J217" s="214"/>
      <c r="K217" s="215"/>
      <c r="L217" s="216"/>
      <c r="M217" s="16"/>
      <c r="N217" s="16"/>
      <c r="O217" s="16"/>
      <c r="P217" s="16"/>
    </row>
    <row r="218" spans="1:12" ht="1.5" customHeight="1">
      <c r="A218" s="217"/>
      <c r="B218" s="218"/>
      <c r="C218" s="218"/>
      <c r="D218" s="218"/>
      <c r="E218" s="218"/>
      <c r="F218" s="218"/>
      <c r="G218" s="218"/>
      <c r="H218" s="218"/>
      <c r="I218" s="218"/>
      <c r="J218" s="218"/>
      <c r="K218" s="218"/>
      <c r="L218" s="219"/>
    </row>
    <row r="219" spans="1:12" ht="12.75">
      <c r="A219" s="220">
        <v>1</v>
      </c>
      <c r="B219" s="221" t="s">
        <v>821</v>
      </c>
      <c r="C219" s="222"/>
      <c r="D219" s="222"/>
      <c r="E219" s="222"/>
      <c r="F219" s="223"/>
      <c r="G219" s="224"/>
      <c r="H219" s="225"/>
      <c r="I219" s="226"/>
      <c r="J219" s="227"/>
      <c r="K219" s="228"/>
      <c r="L219" s="222"/>
    </row>
    <row r="220" spans="1:12" ht="12.75">
      <c r="A220" s="229">
        <v>2</v>
      </c>
      <c r="B220" s="229" t="s">
        <v>822</v>
      </c>
      <c r="C220" s="230"/>
      <c r="D220" s="230"/>
      <c r="E220" s="230"/>
      <c r="F220" s="231"/>
      <c r="G220" s="232"/>
      <c r="H220" s="233"/>
      <c r="I220" s="234"/>
      <c r="J220" s="235"/>
      <c r="K220" s="236"/>
      <c r="L220" s="230"/>
    </row>
    <row r="221" spans="1:12" ht="12.75">
      <c r="A221" s="237">
        <v>3</v>
      </c>
      <c r="B221" s="237" t="s">
        <v>823</v>
      </c>
      <c r="C221" s="238"/>
      <c r="D221" s="238"/>
      <c r="E221" s="238"/>
      <c r="F221" s="239"/>
      <c r="G221" s="184"/>
      <c r="H221" s="240"/>
      <c r="I221" s="241"/>
      <c r="J221" s="242"/>
      <c r="K221" s="243"/>
      <c r="L221" s="238"/>
    </row>
    <row r="222" spans="1:12" ht="12.75">
      <c r="A222" s="1772" t="s">
        <v>824</v>
      </c>
      <c r="B222" s="1772"/>
      <c r="C222" s="244">
        <f>SUM(C219:C221)</f>
        <v>0</v>
      </c>
      <c r="D222" s="244">
        <f>SUM(D219:D221)</f>
        <v>0</v>
      </c>
      <c r="E222" s="244">
        <f>SUM(E219:E221)</f>
        <v>0</v>
      </c>
      <c r="F222" s="245"/>
      <c r="G222" s="246"/>
      <c r="H222" s="247"/>
      <c r="I222" s="248"/>
      <c r="J222" s="249"/>
      <c r="K222" s="250">
        <f>SUM(K219:K221)</f>
        <v>0</v>
      </c>
      <c r="L222" s="244"/>
    </row>
    <row r="223" spans="1:12" ht="12.75">
      <c r="A223" s="251">
        <v>4</v>
      </c>
      <c r="B223" s="252" t="s">
        <v>825</v>
      </c>
      <c r="C223" s="253"/>
      <c r="D223" s="253"/>
      <c r="E223" s="254"/>
      <c r="F223" s="255"/>
      <c r="G223" s="256"/>
      <c r="H223" s="257"/>
      <c r="I223" s="257"/>
      <c r="J223" s="258"/>
      <c r="K223" s="253"/>
      <c r="L223" s="259"/>
    </row>
    <row r="224" spans="1:12" ht="12.75">
      <c r="A224" s="260">
        <v>5</v>
      </c>
      <c r="B224" s="261" t="s">
        <v>826</v>
      </c>
      <c r="C224" s="262"/>
      <c r="D224" s="262"/>
      <c r="E224" s="263"/>
      <c r="F224" s="264"/>
      <c r="G224" s="265"/>
      <c r="H224" s="266"/>
      <c r="I224" s="266"/>
      <c r="J224" s="267"/>
      <c r="K224" s="262"/>
      <c r="L224" s="268"/>
    </row>
    <row r="225" spans="1:12" ht="12.75">
      <c r="A225" s="1773" t="s">
        <v>827</v>
      </c>
      <c r="B225" s="1773"/>
      <c r="C225" s="269">
        <f>SUM(C223:C224)</f>
        <v>0</v>
      </c>
      <c r="D225" s="269">
        <f>SUM(D223:D224)</f>
        <v>0</v>
      </c>
      <c r="E225" s="269">
        <f>SUM(E223:E224)</f>
        <v>0</v>
      </c>
      <c r="F225" s="193"/>
      <c r="G225" s="270"/>
      <c r="H225" s="271"/>
      <c r="I225" s="271"/>
      <c r="J225" s="272"/>
      <c r="K225" s="269"/>
      <c r="L225" s="273"/>
    </row>
    <row r="226" spans="1:12" ht="12.75" hidden="1">
      <c r="A226" s="274"/>
      <c r="B226" s="138"/>
      <c r="C226" s="275"/>
      <c r="D226" s="275"/>
      <c r="E226" s="275"/>
      <c r="F226" s="276"/>
      <c r="G226" s="276"/>
      <c r="H226" s="276"/>
      <c r="I226" s="276"/>
      <c r="J226" s="276"/>
      <c r="K226" s="275"/>
      <c r="L226" s="275"/>
    </row>
    <row r="227" spans="1:12" ht="12.75" hidden="1">
      <c r="A227" s="277"/>
      <c r="B227" s="138"/>
      <c r="C227" s="275"/>
      <c r="D227" s="275"/>
      <c r="E227" s="275"/>
      <c r="F227" s="278"/>
      <c r="G227" s="278"/>
      <c r="H227" s="278"/>
      <c r="I227" s="278"/>
      <c r="J227" s="278"/>
      <c r="K227" s="275"/>
      <c r="L227" s="275"/>
    </row>
    <row r="228" spans="1:12" ht="29.25" customHeight="1">
      <c r="A228" s="1774" t="s">
        <v>828</v>
      </c>
      <c r="B228" s="1774"/>
      <c r="C228" s="206">
        <f>SUM(C222,'7-9. intézményi bev.-kiad.'!C875)</f>
        <v>168072</v>
      </c>
      <c r="D228" s="206">
        <f>SUM(D222,'7-9. intézményi bev.-kiad.'!D875)</f>
        <v>143072</v>
      </c>
      <c r="E228" s="206">
        <f>SUM(E222,'7-9. intézményi bev.-kiad.'!E875)</f>
        <v>0</v>
      </c>
      <c r="F228" s="206">
        <f>SUM(F222,'7-9. intézményi bev.-kiad.'!F875)</f>
        <v>0</v>
      </c>
      <c r="G228" s="206">
        <f>SUM(G222,'7-9. intézményi bev.-kiad.'!G875)</f>
        <v>0</v>
      </c>
      <c r="H228" s="206">
        <f>SUM(H222,'7-9. intézményi bev.-kiad.'!H875)</f>
        <v>0</v>
      </c>
      <c r="I228" s="206">
        <f>SUM(I222,'7-9. intézményi bev.-kiad.'!I875)</f>
        <v>0</v>
      </c>
      <c r="J228" s="206">
        <f>SUM(J222,'7-9. intézményi bev.-kiad.'!J875)</f>
        <v>0</v>
      </c>
      <c r="K228" s="206">
        <f>SUM(K222,'7-9. intézményi bev.-kiad.'!K875)</f>
        <v>155053</v>
      </c>
      <c r="L228" s="206">
        <f>SUM(L222,'7-9. intézményi bev.-kiad.'!L875)</f>
        <v>0</v>
      </c>
    </row>
    <row r="229" spans="1:12" ht="34.5" customHeight="1">
      <c r="A229" s="1775" t="s">
        <v>829</v>
      </c>
      <c r="B229" s="1775"/>
      <c r="C229" s="206">
        <f>SUM(C225,C208)</f>
        <v>0</v>
      </c>
      <c r="D229" s="206">
        <f aca="true" t="shared" si="1" ref="D229:J229">SUM(D225,D208)</f>
        <v>0</v>
      </c>
      <c r="E229" s="206">
        <f t="shared" si="1"/>
        <v>0</v>
      </c>
      <c r="F229" s="206">
        <f t="shared" si="1"/>
        <v>0</v>
      </c>
      <c r="G229" s="206">
        <f t="shared" si="1"/>
        <v>0</v>
      </c>
      <c r="H229" s="206">
        <f t="shared" si="1"/>
        <v>0</v>
      </c>
      <c r="I229" s="206">
        <f t="shared" si="1"/>
        <v>0</v>
      </c>
      <c r="J229" s="206">
        <f t="shared" si="1"/>
        <v>0</v>
      </c>
      <c r="K229" s="206">
        <f>SUM(K208,K225)</f>
        <v>0</v>
      </c>
      <c r="L229" s="206">
        <f>SUM(L208,L225)</f>
        <v>0</v>
      </c>
    </row>
  </sheetData>
  <sheetProtection selectLockedCells="1" selectUnlockedCells="1"/>
  <mergeCells count="12">
    <mergeCell ref="A222:B222"/>
    <mergeCell ref="A225:B225"/>
    <mergeCell ref="A228:B228"/>
    <mergeCell ref="A229:B229"/>
    <mergeCell ref="K187:L187"/>
    <mergeCell ref="A188:B188"/>
    <mergeCell ref="A208:B208"/>
    <mergeCell ref="A210:B210"/>
    <mergeCell ref="A184:J184"/>
    <mergeCell ref="A186:A187"/>
    <mergeCell ref="B186:B187"/>
    <mergeCell ref="D186:J186"/>
  </mergeCells>
  <printOptions/>
  <pageMargins left="0.7875" right="0" top="0.39375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selection activeCell="E36" sqref="E36"/>
    </sheetView>
  </sheetViews>
  <sheetFormatPr defaultColWidth="9.140625" defaultRowHeight="12.75"/>
  <cols>
    <col min="1" max="1" width="34.00390625" style="279" customWidth="1"/>
    <col min="2" max="3" width="11.7109375" style="279" customWidth="1"/>
    <col min="4" max="5" width="10.8515625" style="280" customWidth="1"/>
    <col min="6" max="6" width="1.7109375" style="126" customWidth="1"/>
    <col min="7" max="7" width="34.421875" style="279" customWidth="1"/>
    <col min="8" max="8" width="9.421875" style="279" customWidth="1"/>
    <col min="9" max="9" width="11.140625" style="279" customWidth="1"/>
    <col min="10" max="10" width="9.7109375" style="280" customWidth="1"/>
    <col min="11" max="13" width="9.140625" style="280" customWidth="1"/>
    <col min="14" max="16384" width="9.140625" style="281" customWidth="1"/>
  </cols>
  <sheetData>
    <row r="2" spans="1:13" s="286" customFormat="1" ht="37.5" customHeight="1">
      <c r="A2" s="282" t="s">
        <v>609</v>
      </c>
      <c r="B2" s="28"/>
      <c r="C2" s="283"/>
      <c r="D2" s="28"/>
      <c r="E2" s="28"/>
      <c r="F2" s="284"/>
      <c r="G2" s="282" t="s">
        <v>609</v>
      </c>
      <c r="H2" s="28" t="s">
        <v>830</v>
      </c>
      <c r="I2" s="283" t="s">
        <v>831</v>
      </c>
      <c r="J2" s="28" t="s">
        <v>832</v>
      </c>
      <c r="K2" s="28" t="s">
        <v>833</v>
      </c>
      <c r="L2" s="285"/>
      <c r="M2" s="285"/>
    </row>
    <row r="3" spans="1:13" s="298" customFormat="1" ht="12.75" customHeight="1">
      <c r="A3" s="287" t="s">
        <v>834</v>
      </c>
      <c r="B3" s="288"/>
      <c r="C3" s="289"/>
      <c r="D3" s="290"/>
      <c r="E3" s="291"/>
      <c r="F3" s="292"/>
      <c r="G3" s="293" t="s">
        <v>835</v>
      </c>
      <c r="H3" s="287"/>
      <c r="I3" s="294"/>
      <c r="J3" s="295"/>
      <c r="K3" s="296"/>
      <c r="L3" s="297"/>
      <c r="M3" s="297"/>
    </row>
    <row r="4" spans="1:11" ht="12.75" customHeight="1">
      <c r="A4" s="299" t="s">
        <v>738</v>
      </c>
      <c r="B4" s="300"/>
      <c r="C4" s="301"/>
      <c r="D4" s="302"/>
      <c r="E4" s="303"/>
      <c r="F4" s="304"/>
      <c r="G4" s="305" t="s">
        <v>836</v>
      </c>
      <c r="H4" s="299"/>
      <c r="I4" s="306"/>
      <c r="J4" s="307"/>
      <c r="K4" s="43"/>
    </row>
    <row r="5" spans="1:11" ht="24" customHeight="1">
      <c r="A5" s="299" t="s">
        <v>675</v>
      </c>
      <c r="B5" s="300"/>
      <c r="C5" s="301"/>
      <c r="D5" s="302"/>
      <c r="E5" s="303"/>
      <c r="F5" s="304"/>
      <c r="G5" s="305" t="s">
        <v>837</v>
      </c>
      <c r="H5" s="299"/>
      <c r="I5" s="306"/>
      <c r="J5" s="307"/>
      <c r="K5" s="43"/>
    </row>
    <row r="6" spans="1:11" ht="15" customHeight="1">
      <c r="A6" s="299" t="s">
        <v>741</v>
      </c>
      <c r="B6" s="300"/>
      <c r="C6" s="301"/>
      <c r="D6" s="302"/>
      <c r="E6" s="303"/>
      <c r="F6" s="304"/>
      <c r="G6" s="305"/>
      <c r="H6" s="299"/>
      <c r="I6" s="306"/>
      <c r="J6" s="307"/>
      <c r="K6" s="43"/>
    </row>
    <row r="7" spans="1:11" ht="19.5" customHeight="1">
      <c r="A7" s="308" t="s">
        <v>838</v>
      </c>
      <c r="B7" s="309"/>
      <c r="C7" s="310"/>
      <c r="D7" s="311"/>
      <c r="E7" s="303"/>
      <c r="F7" s="304"/>
      <c r="G7" s="305" t="s">
        <v>839</v>
      </c>
      <c r="H7" s="299"/>
      <c r="I7" s="306"/>
      <c r="J7" s="307"/>
      <c r="K7" s="43"/>
    </row>
    <row r="8" spans="1:11" ht="13.5" customHeight="1">
      <c r="A8" s="299" t="s">
        <v>744</v>
      </c>
      <c r="B8" s="300"/>
      <c r="C8" s="301"/>
      <c r="D8" s="302"/>
      <c r="E8" s="303"/>
      <c r="F8" s="304"/>
      <c r="G8" s="305" t="s">
        <v>840</v>
      </c>
      <c r="H8" s="299"/>
      <c r="I8" s="306"/>
      <c r="J8" s="307"/>
      <c r="K8" s="43"/>
    </row>
    <row r="9" spans="1:11" ht="13.5" customHeight="1">
      <c r="A9" s="299" t="s">
        <v>841</v>
      </c>
      <c r="B9" s="300"/>
      <c r="C9" s="301"/>
      <c r="D9" s="312"/>
      <c r="E9" s="313"/>
      <c r="F9" s="304"/>
      <c r="G9" s="305" t="s">
        <v>842</v>
      </c>
      <c r="H9" s="299"/>
      <c r="I9" s="306"/>
      <c r="J9" s="307"/>
      <c r="K9" s="43"/>
    </row>
    <row r="10" spans="1:11" ht="13.5" customHeight="1">
      <c r="A10" s="314" t="s">
        <v>747</v>
      </c>
      <c r="B10" s="315"/>
      <c r="C10" s="316"/>
      <c r="D10" s="315"/>
      <c r="E10" s="314"/>
      <c r="F10" s="304"/>
      <c r="G10" s="317" t="s">
        <v>843</v>
      </c>
      <c r="H10" s="314"/>
      <c r="I10" s="318"/>
      <c r="J10" s="317"/>
      <c r="K10" s="43"/>
    </row>
    <row r="11" spans="1:13" s="298" customFormat="1" ht="13.5" customHeight="1">
      <c r="A11" s="299"/>
      <c r="B11" s="315"/>
      <c r="C11" s="316"/>
      <c r="D11" s="315"/>
      <c r="E11" s="314"/>
      <c r="F11" s="304"/>
      <c r="G11" s="305" t="s">
        <v>844</v>
      </c>
      <c r="H11" s="299"/>
      <c r="I11" s="306"/>
      <c r="J11" s="307"/>
      <c r="K11" s="49"/>
      <c r="L11" s="297"/>
      <c r="M11" s="297"/>
    </row>
    <row r="12" spans="1:13" s="298" customFormat="1" ht="13.5" customHeight="1">
      <c r="A12" s="299"/>
      <c r="B12" s="300"/>
      <c r="C12" s="301"/>
      <c r="D12" s="315"/>
      <c r="E12" s="314"/>
      <c r="F12" s="304"/>
      <c r="G12" s="305" t="s">
        <v>845</v>
      </c>
      <c r="H12" s="299"/>
      <c r="I12" s="306"/>
      <c r="J12" s="307"/>
      <c r="K12" s="49"/>
      <c r="L12" s="297"/>
      <c r="M12" s="297"/>
    </row>
    <row r="13" spans="1:13" s="298" customFormat="1" ht="12" customHeight="1">
      <c r="A13" s="299"/>
      <c r="B13" s="300"/>
      <c r="C13" s="301"/>
      <c r="D13" s="319"/>
      <c r="E13" s="320"/>
      <c r="F13" s="304"/>
      <c r="G13" s="317" t="s">
        <v>846</v>
      </c>
      <c r="H13" s="314"/>
      <c r="I13" s="318"/>
      <c r="J13" s="317"/>
      <c r="K13" s="49"/>
      <c r="L13" s="297"/>
      <c r="M13" s="297"/>
    </row>
    <row r="14" spans="1:11" ht="13.5" customHeight="1">
      <c r="A14" s="299"/>
      <c r="B14" s="300"/>
      <c r="C14" s="301"/>
      <c r="D14" s="319"/>
      <c r="E14" s="320"/>
      <c r="F14" s="304"/>
      <c r="G14" s="317" t="s">
        <v>847</v>
      </c>
      <c r="H14" s="314"/>
      <c r="I14" s="318"/>
      <c r="J14" s="317"/>
      <c r="K14" s="43"/>
    </row>
    <row r="15" spans="1:11" ht="24" customHeight="1">
      <c r="A15" s="299"/>
      <c r="B15" s="300"/>
      <c r="C15" s="301"/>
      <c r="D15" s="319"/>
      <c r="E15" s="320"/>
      <c r="F15" s="304"/>
      <c r="G15" s="305" t="s">
        <v>848</v>
      </c>
      <c r="H15" s="299"/>
      <c r="I15" s="306"/>
      <c r="J15" s="307"/>
      <c r="K15" s="43"/>
    </row>
    <row r="16" spans="1:11" ht="19.5" customHeight="1">
      <c r="A16" s="321" t="s">
        <v>849</v>
      </c>
      <c r="B16" s="322"/>
      <c r="C16" s="323"/>
      <c r="D16" s="322"/>
      <c r="E16" s="324"/>
      <c r="F16" s="304"/>
      <c r="G16" s="305" t="s">
        <v>850</v>
      </c>
      <c r="H16" s="299"/>
      <c r="I16" s="306"/>
      <c r="J16" s="307"/>
      <c r="K16" s="43"/>
    </row>
    <row r="17" spans="1:11" ht="15" customHeight="1">
      <c r="A17" s="314" t="s">
        <v>851</v>
      </c>
      <c r="B17" s="315"/>
      <c r="C17" s="316"/>
      <c r="D17" s="302"/>
      <c r="E17" s="303"/>
      <c r="F17" s="304"/>
      <c r="G17" s="305" t="s">
        <v>852</v>
      </c>
      <c r="H17" s="299"/>
      <c r="I17" s="306"/>
      <c r="J17" s="325"/>
      <c r="K17" s="43"/>
    </row>
    <row r="18" spans="1:11" ht="13.5" customHeight="1">
      <c r="A18" s="299" t="s">
        <v>853</v>
      </c>
      <c r="B18" s="300"/>
      <c r="C18" s="301"/>
      <c r="D18" s="302"/>
      <c r="E18" s="303"/>
      <c r="F18" s="304"/>
      <c r="G18" s="305" t="s">
        <v>854</v>
      </c>
      <c r="H18" s="299"/>
      <c r="I18" s="306"/>
      <c r="J18" s="307"/>
      <c r="K18" s="43"/>
    </row>
    <row r="19" spans="1:11" ht="24.75" customHeight="1">
      <c r="A19" s="299" t="s">
        <v>855</v>
      </c>
      <c r="B19" s="300"/>
      <c r="C19" s="301"/>
      <c r="D19" s="302"/>
      <c r="E19" s="303"/>
      <c r="F19" s="292"/>
      <c r="G19" s="305" t="s">
        <v>856</v>
      </c>
      <c r="H19" s="299"/>
      <c r="I19" s="306"/>
      <c r="J19" s="307"/>
      <c r="K19" s="43"/>
    </row>
    <row r="20" spans="1:11" ht="12.75" customHeight="1">
      <c r="A20" s="299" t="s">
        <v>857</v>
      </c>
      <c r="B20" s="300"/>
      <c r="C20" s="301"/>
      <c r="D20" s="319"/>
      <c r="E20" s="320"/>
      <c r="F20" s="292"/>
      <c r="G20" s="305" t="s">
        <v>858</v>
      </c>
      <c r="H20" s="299"/>
      <c r="I20" s="306"/>
      <c r="J20" s="307"/>
      <c r="K20" s="43"/>
    </row>
    <row r="21" spans="1:11" ht="24" customHeight="1">
      <c r="A21" s="299" t="s">
        <v>859</v>
      </c>
      <c r="B21" s="300"/>
      <c r="C21" s="301"/>
      <c r="D21" s="319"/>
      <c r="E21" s="320"/>
      <c r="F21" s="304"/>
      <c r="G21" s="305" t="s">
        <v>860</v>
      </c>
      <c r="H21" s="299"/>
      <c r="I21" s="306"/>
      <c r="J21" s="307"/>
      <c r="K21" s="43"/>
    </row>
    <row r="22" spans="1:11" ht="12.75" customHeight="1">
      <c r="A22" s="299" t="s">
        <v>861</v>
      </c>
      <c r="B22" s="300"/>
      <c r="C22" s="301"/>
      <c r="D22" s="319"/>
      <c r="E22" s="320"/>
      <c r="F22" s="304"/>
      <c r="G22" s="305" t="s">
        <v>858</v>
      </c>
      <c r="H22" s="299"/>
      <c r="I22" s="306"/>
      <c r="J22" s="307"/>
      <c r="K22" s="43"/>
    </row>
    <row r="23" spans="1:11" ht="12.75" customHeight="1">
      <c r="A23" s="314" t="s">
        <v>862</v>
      </c>
      <c r="B23" s="315"/>
      <c r="C23" s="316"/>
      <c r="D23" s="315"/>
      <c r="E23" s="314"/>
      <c r="F23" s="304"/>
      <c r="G23" s="305" t="s">
        <v>863</v>
      </c>
      <c r="H23" s="299"/>
      <c r="I23" s="306"/>
      <c r="J23" s="307"/>
      <c r="K23" s="43"/>
    </row>
    <row r="24" spans="1:11" ht="12.75" customHeight="1">
      <c r="A24" s="299" t="s">
        <v>864</v>
      </c>
      <c r="B24" s="315"/>
      <c r="C24" s="316"/>
      <c r="D24" s="315"/>
      <c r="E24" s="314"/>
      <c r="F24" s="304"/>
      <c r="G24" s="305" t="s">
        <v>865</v>
      </c>
      <c r="H24" s="299"/>
      <c r="I24" s="306"/>
      <c r="J24" s="307"/>
      <c r="K24" s="43"/>
    </row>
    <row r="25" spans="1:11" ht="12.75" customHeight="1">
      <c r="A25" s="299" t="s">
        <v>866</v>
      </c>
      <c r="B25" s="300"/>
      <c r="C25" s="301"/>
      <c r="D25" s="300"/>
      <c r="E25" s="299"/>
      <c r="F25" s="304"/>
      <c r="G25" s="305" t="s">
        <v>867</v>
      </c>
      <c r="H25" s="299"/>
      <c r="I25" s="306"/>
      <c r="J25" s="307"/>
      <c r="K25" s="43"/>
    </row>
    <row r="26" spans="1:11" ht="12.75" customHeight="1">
      <c r="A26" s="299" t="s">
        <v>868</v>
      </c>
      <c r="B26" s="300"/>
      <c r="C26" s="301"/>
      <c r="D26" s="319"/>
      <c r="E26" s="320"/>
      <c r="F26" s="304"/>
      <c r="G26" s="317" t="s">
        <v>869</v>
      </c>
      <c r="H26" s="314">
        <f>SUM(H15+H19+H21+H23+H24+H25)</f>
        <v>0</v>
      </c>
      <c r="I26" s="318">
        <f>SUM(I15+I19+I21+I23+I24+I25)</f>
        <v>0</v>
      </c>
      <c r="J26" s="317">
        <f>SUM(J15+J19+J21+J23+J24+J25)</f>
        <v>0</v>
      </c>
      <c r="K26" s="43"/>
    </row>
    <row r="27" spans="1:11" ht="12.75" customHeight="1">
      <c r="A27" s="299"/>
      <c r="B27" s="300"/>
      <c r="C27" s="301"/>
      <c r="D27" s="319"/>
      <c r="E27" s="320"/>
      <c r="F27" s="304"/>
      <c r="G27" s="305" t="s">
        <v>864</v>
      </c>
      <c r="H27" s="314"/>
      <c r="I27" s="318"/>
      <c r="J27" s="317"/>
      <c r="K27" s="43"/>
    </row>
    <row r="28" spans="1:11" ht="12.75" customHeight="1">
      <c r="A28" s="326"/>
      <c r="B28" s="327"/>
      <c r="C28" s="328"/>
      <c r="D28" s="327"/>
      <c r="E28" s="308"/>
      <c r="F28" s="304"/>
      <c r="G28" s="329" t="s">
        <v>870</v>
      </c>
      <c r="H28" s="326"/>
      <c r="I28" s="330"/>
      <c r="J28" s="331"/>
      <c r="K28" s="332"/>
    </row>
    <row r="29" spans="1:13" s="286" customFormat="1" ht="22.5" customHeight="1">
      <c r="A29" s="333" t="s">
        <v>871</v>
      </c>
      <c r="B29" s="334">
        <f>SUM(B23:B28)</f>
        <v>0</v>
      </c>
      <c r="C29" s="335">
        <f>SUM(C23:C28)</f>
        <v>0</v>
      </c>
      <c r="D29" s="336">
        <f>SUM(D23:D28)</f>
        <v>0</v>
      </c>
      <c r="E29" s="337"/>
      <c r="F29" s="292"/>
      <c r="G29" s="338" t="s">
        <v>872</v>
      </c>
      <c r="H29" s="334">
        <f>SUM(H26:H28)</f>
        <v>0</v>
      </c>
      <c r="I29" s="335">
        <f>SUM(I26:I28)</f>
        <v>0</v>
      </c>
      <c r="J29" s="336">
        <f>SUM(J26:J28)</f>
        <v>0</v>
      </c>
      <c r="K29" s="339"/>
      <c r="L29" s="285"/>
      <c r="M29" s="285"/>
    </row>
    <row r="30" spans="1:13" s="286" customFormat="1" ht="19.5" customHeight="1">
      <c r="A30" s="340" t="s">
        <v>873</v>
      </c>
      <c r="B30" s="337">
        <f>SUM(B16+B29)</f>
        <v>0</v>
      </c>
      <c r="C30" s="341">
        <f>SUM(C16+C29)</f>
        <v>0</v>
      </c>
      <c r="D30" s="342">
        <f>SUM(D16+D29)</f>
        <v>0</v>
      </c>
      <c r="E30" s="334"/>
      <c r="F30" s="304"/>
      <c r="G30" s="340" t="s">
        <v>873</v>
      </c>
      <c r="H30" s="343">
        <f>SUM(H13+H29)</f>
        <v>0</v>
      </c>
      <c r="I30" s="344">
        <f>SUM(I13+I29)</f>
        <v>0</v>
      </c>
      <c r="J30" s="340">
        <f>SUM(J13+J29)</f>
        <v>0</v>
      </c>
      <c r="K30" s="345"/>
      <c r="L30" s="285"/>
      <c r="M30" s="285"/>
    </row>
    <row r="31" spans="1:5" ht="12">
      <c r="A31" s="346"/>
      <c r="B31" s="346"/>
      <c r="C31" s="346"/>
      <c r="D31" s="347"/>
      <c r="E31" s="347"/>
    </row>
    <row r="32" spans="4:5" ht="12">
      <c r="D32" s="347"/>
      <c r="E32" s="347"/>
    </row>
    <row r="33" spans="4:5" ht="12">
      <c r="D33" s="347"/>
      <c r="E33" s="347"/>
    </row>
    <row r="34" spans="4:5" ht="12">
      <c r="D34" s="347"/>
      <c r="E34" s="347"/>
    </row>
    <row r="35" spans="4:5" ht="12">
      <c r="D35" s="347"/>
      <c r="E35" s="347"/>
    </row>
    <row r="36" spans="4:5" ht="12">
      <c r="D36" s="347"/>
      <c r="E36" s="347"/>
    </row>
    <row r="37" spans="4:5" ht="12">
      <c r="D37" s="347"/>
      <c r="E37" s="347"/>
    </row>
  </sheetData>
  <sheetProtection selectLockedCells="1" selectUnlockedCells="1"/>
  <printOptions horizontalCentered="1" verticalCentered="1"/>
  <pageMargins left="0.15763888888888888" right="0.19652777777777777" top="0.6277777777777778" bottom="0.27569444444444446" header="0.39375" footer="0.5118055555555555"/>
  <pageSetup horizontalDpi="300" verticalDpi="3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4">
      <selection activeCell="B31" sqref="B31"/>
    </sheetView>
  </sheetViews>
  <sheetFormatPr defaultColWidth="9.140625" defaultRowHeight="12.75"/>
  <cols>
    <col min="1" max="1" width="3.57421875" style="0" customWidth="1"/>
    <col min="2" max="2" width="49.00390625" style="0" customWidth="1"/>
    <col min="3" max="3" width="10.140625" style="0" customWidth="1"/>
    <col min="4" max="4" width="11.140625" style="0" customWidth="1"/>
    <col min="5" max="5" width="11.421875" style="0" customWidth="1"/>
  </cols>
  <sheetData>
    <row r="1" ht="12.75">
      <c r="E1" s="348" t="s">
        <v>874</v>
      </c>
    </row>
    <row r="2" ht="16.5" customHeight="1"/>
    <row r="3" spans="2:5" ht="16.5" customHeight="1">
      <c r="B3" s="349" t="s">
        <v>738</v>
      </c>
      <c r="C3" s="350"/>
      <c r="D3" s="350"/>
      <c r="E3" s="350"/>
    </row>
    <row r="4" spans="2:5" ht="16.5" customHeight="1">
      <c r="B4" s="349"/>
      <c r="C4" s="350"/>
      <c r="D4" s="350"/>
      <c r="E4" s="350"/>
    </row>
    <row r="5" spans="2:5" ht="16.5" customHeight="1">
      <c r="B5" s="349"/>
      <c r="C5" s="350"/>
      <c r="D5" s="350"/>
      <c r="E5" s="350"/>
    </row>
    <row r="6" spans="1:5" ht="15.75">
      <c r="A6" s="351"/>
      <c r="B6" s="136"/>
      <c r="E6" s="352" t="s">
        <v>875</v>
      </c>
    </row>
    <row r="7" spans="1:5" ht="15">
      <c r="A7" s="353"/>
      <c r="B7" s="354" t="s">
        <v>609</v>
      </c>
      <c r="C7" s="355" t="s">
        <v>591</v>
      </c>
      <c r="D7" s="355" t="s">
        <v>592</v>
      </c>
      <c r="E7" s="355" t="s">
        <v>593</v>
      </c>
    </row>
    <row r="8" spans="1:5" ht="13.5">
      <c r="A8" s="356" t="s">
        <v>616</v>
      </c>
      <c r="B8" s="356" t="s">
        <v>876</v>
      </c>
      <c r="C8" s="356">
        <v>3500</v>
      </c>
      <c r="D8" s="356">
        <v>3500</v>
      </c>
      <c r="E8" s="356">
        <v>2902</v>
      </c>
    </row>
    <row r="9" spans="1:5" ht="13.5">
      <c r="A9" s="357" t="s">
        <v>617</v>
      </c>
      <c r="B9" s="357" t="s">
        <v>877</v>
      </c>
      <c r="C9" s="357"/>
      <c r="D9" s="357"/>
      <c r="E9" s="357"/>
    </row>
    <row r="10" spans="1:5" ht="13.5">
      <c r="A10" s="358" t="s">
        <v>618</v>
      </c>
      <c r="B10" s="358" t="s">
        <v>878</v>
      </c>
      <c r="C10" s="358">
        <v>555</v>
      </c>
      <c r="D10" s="358">
        <v>555</v>
      </c>
      <c r="E10" s="358">
        <v>1314</v>
      </c>
    </row>
    <row r="11" spans="1:5" ht="15">
      <c r="A11" s="353" t="s">
        <v>619</v>
      </c>
      <c r="B11" s="359" t="s">
        <v>879</v>
      </c>
      <c r="C11" s="359">
        <f>SUM(C8:C10)</f>
        <v>4055</v>
      </c>
      <c r="D11" s="359">
        <f>SUM(D8:D10)</f>
        <v>4055</v>
      </c>
      <c r="E11" s="359">
        <f>SUM(E8:E10)</f>
        <v>4216</v>
      </c>
    </row>
    <row r="12" spans="1:5" ht="13.5">
      <c r="A12" s="356" t="s">
        <v>620</v>
      </c>
      <c r="B12" s="356" t="s">
        <v>880</v>
      </c>
      <c r="C12" s="356">
        <v>70</v>
      </c>
      <c r="D12" s="356">
        <v>70</v>
      </c>
      <c r="E12" s="356">
        <v>687</v>
      </c>
    </row>
    <row r="13" spans="1:5" ht="13.5">
      <c r="A13" s="357" t="s">
        <v>627</v>
      </c>
      <c r="B13" s="357" t="s">
        <v>881</v>
      </c>
      <c r="C13" s="357">
        <v>8034</v>
      </c>
      <c r="D13" s="357">
        <v>8034</v>
      </c>
      <c r="E13" s="357">
        <v>3999</v>
      </c>
    </row>
    <row r="14" spans="1:5" ht="13.5">
      <c r="A14" s="357" t="s">
        <v>629</v>
      </c>
      <c r="B14" s="357" t="s">
        <v>882</v>
      </c>
      <c r="C14" s="357"/>
      <c r="D14" s="357"/>
      <c r="E14" s="357"/>
    </row>
    <row r="15" spans="1:5" ht="13.5">
      <c r="A15" s="357" t="s">
        <v>631</v>
      </c>
      <c r="B15" s="357" t="s">
        <v>883</v>
      </c>
      <c r="C15" s="357">
        <v>250</v>
      </c>
      <c r="D15" s="357">
        <v>250</v>
      </c>
      <c r="E15" s="357">
        <v>53</v>
      </c>
    </row>
    <row r="16" spans="1:5" ht="13.5">
      <c r="A16" s="357" t="s">
        <v>633</v>
      </c>
      <c r="B16" s="357" t="s">
        <v>884</v>
      </c>
      <c r="C16" s="357">
        <v>5461</v>
      </c>
      <c r="D16" s="357">
        <v>5461</v>
      </c>
      <c r="E16" s="357">
        <v>4403</v>
      </c>
    </row>
    <row r="17" spans="1:5" ht="13.5">
      <c r="A17" s="357" t="s">
        <v>635</v>
      </c>
      <c r="B17" s="357" t="s">
        <v>885</v>
      </c>
      <c r="C17" s="357">
        <v>19309</v>
      </c>
      <c r="D17" s="357">
        <v>19309</v>
      </c>
      <c r="E17" s="357">
        <v>12794</v>
      </c>
    </row>
    <row r="18" spans="1:5" ht="13.5">
      <c r="A18" s="357" t="s">
        <v>637</v>
      </c>
      <c r="B18" s="357" t="s">
        <v>886</v>
      </c>
      <c r="C18" s="357">
        <v>1400</v>
      </c>
      <c r="D18" s="357">
        <v>1400</v>
      </c>
      <c r="E18" s="357">
        <v>797</v>
      </c>
    </row>
    <row r="19" spans="1:5" ht="13.5">
      <c r="A19" s="357" t="s">
        <v>639</v>
      </c>
      <c r="B19" s="357" t="s">
        <v>887</v>
      </c>
      <c r="C19" s="357">
        <v>406</v>
      </c>
      <c r="D19" s="357">
        <v>406</v>
      </c>
      <c r="E19" s="357">
        <v>505</v>
      </c>
    </row>
    <row r="20" spans="1:5" ht="13.5">
      <c r="A20" s="358" t="s">
        <v>641</v>
      </c>
      <c r="B20" s="358" t="s">
        <v>888</v>
      </c>
      <c r="C20" s="358"/>
      <c r="D20" s="358"/>
      <c r="E20" s="358">
        <v>2</v>
      </c>
    </row>
    <row r="21" spans="1:5" ht="15">
      <c r="A21" s="353" t="s">
        <v>643</v>
      </c>
      <c r="B21" s="359" t="s">
        <v>889</v>
      </c>
      <c r="C21" s="359">
        <f>SUM(C12:C20)</f>
        <v>34930</v>
      </c>
      <c r="D21" s="359">
        <f>SUM(D12:D20)</f>
        <v>34930</v>
      </c>
      <c r="E21" s="359">
        <f>SUM(E12:E20)</f>
        <v>23240</v>
      </c>
    </row>
    <row r="22" spans="1:5" ht="13.5">
      <c r="A22" s="356" t="s">
        <v>645</v>
      </c>
      <c r="B22" s="356" t="s">
        <v>890</v>
      </c>
      <c r="C22" s="356">
        <v>1200</v>
      </c>
      <c r="D22" s="356">
        <v>1200</v>
      </c>
      <c r="E22" s="356">
        <v>778</v>
      </c>
    </row>
    <row r="23" spans="1:5" ht="13.5">
      <c r="A23" s="357" t="s">
        <v>647</v>
      </c>
      <c r="B23" s="357" t="s">
        <v>891</v>
      </c>
      <c r="C23" s="357"/>
      <c r="D23" s="357"/>
      <c r="E23" s="357"/>
    </row>
    <row r="24" spans="1:5" ht="13.5">
      <c r="A24" s="357" t="s">
        <v>649</v>
      </c>
      <c r="B24" s="357" t="s">
        <v>892</v>
      </c>
      <c r="C24" s="357">
        <v>7220</v>
      </c>
      <c r="D24" s="357">
        <v>7220</v>
      </c>
      <c r="E24" s="357">
        <v>5152</v>
      </c>
    </row>
    <row r="25" spans="1:5" ht="13.5">
      <c r="A25" s="358" t="s">
        <v>651</v>
      </c>
      <c r="B25" s="358" t="s">
        <v>893</v>
      </c>
      <c r="C25" s="358">
        <v>1200</v>
      </c>
      <c r="D25" s="358">
        <v>1200</v>
      </c>
      <c r="E25" s="358">
        <v>1872</v>
      </c>
    </row>
    <row r="26" spans="1:5" ht="15">
      <c r="A26" s="353" t="s">
        <v>653</v>
      </c>
      <c r="B26" s="359" t="s">
        <v>894</v>
      </c>
      <c r="C26" s="359">
        <f>SUM(C22:C25)</f>
        <v>9620</v>
      </c>
      <c r="D26" s="359">
        <f>SUM(D22:D25)</f>
        <v>9620</v>
      </c>
      <c r="E26" s="359">
        <f>SUM(E22:E25)</f>
        <v>7802</v>
      </c>
    </row>
    <row r="27" spans="1:5" ht="27">
      <c r="A27" s="356" t="s">
        <v>655</v>
      </c>
      <c r="B27" s="360" t="s">
        <v>895</v>
      </c>
      <c r="C27" s="356">
        <v>150</v>
      </c>
      <c r="D27" s="356">
        <v>150</v>
      </c>
      <c r="E27" s="356">
        <v>373</v>
      </c>
    </row>
    <row r="28" spans="1:5" ht="27">
      <c r="A28" s="357" t="s">
        <v>657</v>
      </c>
      <c r="B28" s="361" t="s">
        <v>896</v>
      </c>
      <c r="C28" s="357"/>
      <c r="D28" s="357"/>
      <c r="E28" s="357"/>
    </row>
    <row r="29" spans="1:5" ht="13.5">
      <c r="A29" s="358" t="s">
        <v>659</v>
      </c>
      <c r="B29" s="358" t="s">
        <v>897</v>
      </c>
      <c r="C29" s="358"/>
      <c r="D29" s="358"/>
      <c r="E29" s="358"/>
    </row>
    <row r="30" spans="1:5" ht="15">
      <c r="A30" s="353" t="s">
        <v>661</v>
      </c>
      <c r="B30" s="359" t="s">
        <v>898</v>
      </c>
      <c r="C30" s="359">
        <f>SUM(C27:C29)</f>
        <v>150</v>
      </c>
      <c r="D30" s="359">
        <f>SUM(D27:D29)</f>
        <v>150</v>
      </c>
      <c r="E30" s="359">
        <f>SUM(E27:E29)</f>
        <v>373</v>
      </c>
    </row>
    <row r="31" spans="1:5" ht="13.5">
      <c r="A31" s="356" t="s">
        <v>663</v>
      </c>
      <c r="B31" s="356" t="s">
        <v>899</v>
      </c>
      <c r="C31" s="356"/>
      <c r="D31" s="356"/>
      <c r="E31" s="356">
        <v>375</v>
      </c>
    </row>
    <row r="32" spans="1:5" ht="13.5">
      <c r="A32" s="357" t="s">
        <v>665</v>
      </c>
      <c r="B32" s="357" t="s">
        <v>900</v>
      </c>
      <c r="C32" s="357">
        <v>1392</v>
      </c>
      <c r="D32" s="357">
        <v>1392</v>
      </c>
      <c r="E32" s="357">
        <v>1000</v>
      </c>
    </row>
    <row r="33" spans="1:5" ht="13.5">
      <c r="A33" s="357" t="s">
        <v>672</v>
      </c>
      <c r="B33" s="357" t="s">
        <v>901</v>
      </c>
      <c r="C33" s="357">
        <v>3419</v>
      </c>
      <c r="D33" s="357">
        <v>3419</v>
      </c>
      <c r="E33" s="357"/>
    </row>
    <row r="34" spans="1:5" ht="13.5">
      <c r="A34" s="357" t="s">
        <v>674</v>
      </c>
      <c r="B34" s="357" t="s">
        <v>902</v>
      </c>
      <c r="C34" s="357"/>
      <c r="D34" s="357"/>
      <c r="E34" s="357"/>
    </row>
    <row r="35" spans="1:5" ht="13.5">
      <c r="A35" s="357" t="s">
        <v>682</v>
      </c>
      <c r="B35" s="357" t="s">
        <v>903</v>
      </c>
      <c r="C35" s="357"/>
      <c r="D35" s="357"/>
      <c r="E35" s="357"/>
    </row>
    <row r="36" spans="1:5" ht="27">
      <c r="A36" s="358" t="s">
        <v>684</v>
      </c>
      <c r="B36" s="362" t="s">
        <v>904</v>
      </c>
      <c r="C36" s="358"/>
      <c r="D36" s="358"/>
      <c r="E36" s="358"/>
    </row>
    <row r="37" spans="1:5" ht="30">
      <c r="A37" s="353" t="s">
        <v>686</v>
      </c>
      <c r="B37" s="363" t="s">
        <v>905</v>
      </c>
      <c r="C37" s="359">
        <f>SUM(C31:C36)</f>
        <v>4811</v>
      </c>
      <c r="D37" s="359">
        <f>SUM(D31:D36)</f>
        <v>4811</v>
      </c>
      <c r="E37" s="359">
        <f>SUM(E31:E36)</f>
        <v>1375</v>
      </c>
    </row>
    <row r="38" spans="1:5" ht="15">
      <c r="A38" s="364" t="s">
        <v>688</v>
      </c>
      <c r="B38" s="365" t="s">
        <v>906</v>
      </c>
      <c r="C38" s="365">
        <f>SUM(C37,C30,C26,C21,C11)</f>
        <v>53566</v>
      </c>
      <c r="D38" s="365">
        <f>SUM(D37,D30,D26,D21,D11)</f>
        <v>53566</v>
      </c>
      <c r="E38" s="365">
        <f>SUM(E37,E30,E26,E21,E11)</f>
        <v>37006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2">
      <selection activeCell="D35" sqref="D35"/>
    </sheetView>
  </sheetViews>
  <sheetFormatPr defaultColWidth="9.140625" defaultRowHeight="12.75"/>
  <cols>
    <col min="1" max="1" width="57.57421875" style="0" customWidth="1"/>
    <col min="2" max="2" width="3.57421875" style="0" customWidth="1"/>
    <col min="4" max="4" width="10.00390625" style="0" customWidth="1"/>
    <col min="5" max="5" width="10.28125" style="0" customWidth="1"/>
  </cols>
  <sheetData>
    <row r="1" spans="2:5" ht="12.75" hidden="1">
      <c r="B1" t="s">
        <v>792</v>
      </c>
      <c r="C1" s="366"/>
      <c r="E1" s="367"/>
    </row>
    <row r="2" spans="3:5" ht="12.75">
      <c r="C2" s="366"/>
      <c r="E2" s="348" t="s">
        <v>907</v>
      </c>
    </row>
    <row r="3" spans="1:5" ht="15">
      <c r="A3" s="1776" t="s">
        <v>908</v>
      </c>
      <c r="B3" s="1776"/>
      <c r="C3" s="1776"/>
      <c r="D3" s="1776"/>
      <c r="E3" s="1776"/>
    </row>
    <row r="4" spans="1:5" ht="14.25">
      <c r="A4" s="368"/>
      <c r="B4" s="369"/>
      <c r="C4" s="369"/>
      <c r="D4" s="369"/>
      <c r="E4" s="370" t="s">
        <v>875</v>
      </c>
    </row>
    <row r="5" spans="1:5" ht="14.25">
      <c r="A5" s="371" t="s">
        <v>609</v>
      </c>
      <c r="B5" s="371"/>
      <c r="C5" s="372" t="s">
        <v>591</v>
      </c>
      <c r="D5" s="373" t="s">
        <v>592</v>
      </c>
      <c r="E5" s="374" t="s">
        <v>593</v>
      </c>
    </row>
    <row r="6" spans="1:5" ht="13.5">
      <c r="A6" s="375" t="s">
        <v>909</v>
      </c>
      <c r="B6" s="376" t="s">
        <v>616</v>
      </c>
      <c r="C6" s="377"/>
      <c r="D6" s="378"/>
      <c r="E6" s="378"/>
    </row>
    <row r="7" spans="1:5" ht="13.5" hidden="1">
      <c r="A7" s="379"/>
      <c r="B7" s="380" t="s">
        <v>617</v>
      </c>
      <c r="C7" s="381"/>
      <c r="D7" s="382"/>
      <c r="E7" s="382"/>
    </row>
    <row r="8" spans="1:5" ht="13.5" hidden="1">
      <c r="A8" s="379"/>
      <c r="B8" s="380" t="s">
        <v>618</v>
      </c>
      <c r="C8" s="381"/>
      <c r="D8" s="382"/>
      <c r="E8" s="382"/>
    </row>
    <row r="9" spans="1:5" ht="13.5" hidden="1">
      <c r="A9" s="379"/>
      <c r="B9" s="380" t="s">
        <v>619</v>
      </c>
      <c r="C9" s="381"/>
      <c r="D9" s="382"/>
      <c r="E9" s="382"/>
    </row>
    <row r="10" spans="1:5" ht="13.5" hidden="1">
      <c r="A10" s="379"/>
      <c r="B10" s="380" t="s">
        <v>620</v>
      </c>
      <c r="C10" s="381"/>
      <c r="D10" s="382"/>
      <c r="E10" s="382"/>
    </row>
    <row r="11" spans="1:5" ht="13.5">
      <c r="A11" s="379" t="s">
        <v>910</v>
      </c>
      <c r="B11" s="380" t="s">
        <v>617</v>
      </c>
      <c r="C11" s="381">
        <v>300</v>
      </c>
      <c r="D11" s="382">
        <v>300</v>
      </c>
      <c r="E11" s="382"/>
    </row>
    <row r="12" spans="1:5" ht="13.5" hidden="1">
      <c r="A12" s="379"/>
      <c r="B12" s="380" t="s">
        <v>629</v>
      </c>
      <c r="C12" s="381"/>
      <c r="D12" s="382"/>
      <c r="E12" s="382"/>
    </row>
    <row r="13" spans="1:5" ht="13.5">
      <c r="A13" s="379" t="s">
        <v>911</v>
      </c>
      <c r="B13" s="380" t="s">
        <v>618</v>
      </c>
      <c r="C13" s="381">
        <v>105000</v>
      </c>
      <c r="D13" s="382">
        <v>105000</v>
      </c>
      <c r="E13" s="382">
        <v>114182</v>
      </c>
    </row>
    <row r="14" spans="1:5" ht="13.5">
      <c r="A14" s="383" t="s">
        <v>912</v>
      </c>
      <c r="B14" s="384" t="s">
        <v>619</v>
      </c>
      <c r="C14" s="385"/>
      <c r="D14" s="386"/>
      <c r="E14" s="386"/>
    </row>
    <row r="15" spans="1:5" ht="14.25">
      <c r="A15" s="387" t="s">
        <v>913</v>
      </c>
      <c r="B15" s="388" t="s">
        <v>620</v>
      </c>
      <c r="C15" s="372">
        <f>SUM(C7:C14)</f>
        <v>105300</v>
      </c>
      <c r="D15" s="372">
        <f>SUM(D7:D14)</f>
        <v>105300</v>
      </c>
      <c r="E15" s="372">
        <f>SUM(E7:E14)</f>
        <v>114182</v>
      </c>
    </row>
    <row r="16" spans="1:5" ht="13.5">
      <c r="A16" s="375" t="s">
        <v>914</v>
      </c>
      <c r="B16" s="376" t="s">
        <v>627</v>
      </c>
      <c r="C16" s="377">
        <v>200</v>
      </c>
      <c r="D16" s="378">
        <v>200</v>
      </c>
      <c r="E16" s="378">
        <v>160</v>
      </c>
    </row>
    <row r="17" spans="1:5" ht="13.5">
      <c r="A17" s="379" t="s">
        <v>915</v>
      </c>
      <c r="B17" s="380" t="s">
        <v>629</v>
      </c>
      <c r="C17" s="381">
        <v>29756</v>
      </c>
      <c r="D17" s="382">
        <v>29756</v>
      </c>
      <c r="E17" s="382">
        <v>22525</v>
      </c>
    </row>
    <row r="18" spans="1:5" ht="13.5">
      <c r="A18" s="379" t="s">
        <v>916</v>
      </c>
      <c r="B18" s="380" t="s">
        <v>631</v>
      </c>
      <c r="C18" s="381">
        <v>75183</v>
      </c>
      <c r="D18" s="382">
        <v>75183</v>
      </c>
      <c r="E18" s="382">
        <v>56914</v>
      </c>
    </row>
    <row r="19" spans="1:5" ht="13.5">
      <c r="A19" s="379" t="s">
        <v>917</v>
      </c>
      <c r="B19" s="380" t="s">
        <v>633</v>
      </c>
      <c r="C19" s="381">
        <v>31500</v>
      </c>
      <c r="D19" s="382">
        <v>31500</v>
      </c>
      <c r="E19" s="382">
        <v>26701</v>
      </c>
    </row>
    <row r="20" spans="1:5" ht="13.5" hidden="1">
      <c r="A20" s="379"/>
      <c r="B20" s="380" t="s">
        <v>645</v>
      </c>
      <c r="C20" s="381"/>
      <c r="D20" s="382"/>
      <c r="E20" s="382"/>
    </row>
    <row r="21" spans="1:5" ht="13.5" hidden="1">
      <c r="A21" s="379"/>
      <c r="B21" s="380" t="s">
        <v>647</v>
      </c>
      <c r="C21" s="381"/>
      <c r="D21" s="382"/>
      <c r="E21" s="382"/>
    </row>
    <row r="22" spans="1:5" ht="13.5">
      <c r="A22" s="383" t="s">
        <v>918</v>
      </c>
      <c r="B22" s="384" t="s">
        <v>635</v>
      </c>
      <c r="C22" s="385"/>
      <c r="D22" s="386"/>
      <c r="E22" s="386"/>
    </row>
    <row r="23" spans="1:5" ht="14.25">
      <c r="A23" s="387" t="s">
        <v>919</v>
      </c>
      <c r="B23" s="388" t="s">
        <v>637</v>
      </c>
      <c r="C23" s="372">
        <f>SUM(C16:C22)</f>
        <v>136639</v>
      </c>
      <c r="D23" s="372">
        <f>SUM(D17:D22)</f>
        <v>136439</v>
      </c>
      <c r="E23" s="372">
        <f>SUM(E17:E22)</f>
        <v>106140</v>
      </c>
    </row>
    <row r="24" spans="1:5" ht="13.5">
      <c r="A24" s="375" t="s">
        <v>920</v>
      </c>
      <c r="B24" s="376" t="s">
        <v>639</v>
      </c>
      <c r="C24" s="377"/>
      <c r="D24" s="378"/>
      <c r="E24" s="378"/>
    </row>
    <row r="25" spans="1:5" ht="13.5">
      <c r="A25" s="379" t="s">
        <v>921</v>
      </c>
      <c r="B25" s="380" t="s">
        <v>641</v>
      </c>
      <c r="C25" s="381"/>
      <c r="D25" s="382"/>
      <c r="E25" s="382"/>
    </row>
    <row r="26" spans="1:5" ht="13.5">
      <c r="A26" s="379" t="s">
        <v>922</v>
      </c>
      <c r="B26" s="380" t="s">
        <v>643</v>
      </c>
      <c r="C26" s="381"/>
      <c r="D26" s="382"/>
      <c r="E26" s="382"/>
    </row>
    <row r="27" spans="1:5" ht="13.5">
      <c r="A27" s="379" t="s">
        <v>923</v>
      </c>
      <c r="B27" s="380" t="s">
        <v>645</v>
      </c>
      <c r="C27" s="381"/>
      <c r="D27" s="382"/>
      <c r="E27" s="382"/>
    </row>
    <row r="28" spans="1:5" ht="13.5">
      <c r="A28" s="379" t="s">
        <v>924</v>
      </c>
      <c r="B28" s="380" t="s">
        <v>647</v>
      </c>
      <c r="C28" s="381">
        <v>1000</v>
      </c>
      <c r="D28" s="382">
        <v>1000</v>
      </c>
      <c r="E28" s="382">
        <v>593</v>
      </c>
    </row>
    <row r="29" spans="1:5" ht="13.5">
      <c r="A29" s="383" t="s">
        <v>925</v>
      </c>
      <c r="B29" s="384" t="s">
        <v>649</v>
      </c>
      <c r="C29" s="385">
        <v>180</v>
      </c>
      <c r="D29" s="386">
        <v>180</v>
      </c>
      <c r="E29" s="386">
        <v>173</v>
      </c>
    </row>
    <row r="30" spans="1:5" ht="14.25">
      <c r="A30" s="387" t="s">
        <v>926</v>
      </c>
      <c r="B30" s="388" t="s">
        <v>651</v>
      </c>
      <c r="C30" s="372">
        <f>SUM(C24:C29)</f>
        <v>1180</v>
      </c>
      <c r="D30" s="372">
        <f>SUM(D24:D29)</f>
        <v>1180</v>
      </c>
      <c r="E30" s="372">
        <f>SUM(E24:E29)</f>
        <v>766</v>
      </c>
    </row>
    <row r="31" spans="1:5" ht="13.5">
      <c r="A31" s="375" t="s">
        <v>927</v>
      </c>
      <c r="B31" s="376" t="s">
        <v>653</v>
      </c>
      <c r="C31" s="377">
        <v>1419</v>
      </c>
      <c r="D31" s="378">
        <v>1419</v>
      </c>
      <c r="E31" s="378">
        <v>1469</v>
      </c>
    </row>
    <row r="32" spans="1:5" ht="13.5">
      <c r="A32" s="379" t="s">
        <v>928</v>
      </c>
      <c r="B32" s="380" t="s">
        <v>655</v>
      </c>
      <c r="C32" s="381"/>
      <c r="D32" s="382"/>
      <c r="E32" s="382"/>
    </row>
    <row r="33" spans="1:5" ht="13.5" hidden="1">
      <c r="A33" s="379"/>
      <c r="B33" s="380" t="s">
        <v>682</v>
      </c>
      <c r="C33" s="381"/>
      <c r="D33" s="382"/>
      <c r="E33" s="382"/>
    </row>
    <row r="34" spans="1:5" ht="13.5" hidden="1">
      <c r="A34" s="379"/>
      <c r="B34" s="380" t="s">
        <v>684</v>
      </c>
      <c r="C34" s="381"/>
      <c r="D34" s="382"/>
      <c r="E34" s="382"/>
    </row>
    <row r="35" spans="1:5" ht="13.5">
      <c r="A35" s="379" t="s">
        <v>929</v>
      </c>
      <c r="B35" s="380" t="s">
        <v>657</v>
      </c>
      <c r="C35" s="381"/>
      <c r="D35" s="382"/>
      <c r="E35" s="382"/>
    </row>
    <row r="36" spans="1:5" ht="13.5">
      <c r="A36" s="379" t="s">
        <v>930</v>
      </c>
      <c r="B36" s="380" t="s">
        <v>659</v>
      </c>
      <c r="C36" s="381"/>
      <c r="D36" s="382"/>
      <c r="E36" s="382"/>
    </row>
    <row r="37" spans="1:5" ht="13.5">
      <c r="A37" s="379" t="s">
        <v>931</v>
      </c>
      <c r="B37" s="380" t="s">
        <v>661</v>
      </c>
      <c r="C37" s="381">
        <v>19054</v>
      </c>
      <c r="D37" s="382">
        <v>19054</v>
      </c>
      <c r="E37" s="382">
        <v>25064</v>
      </c>
    </row>
    <row r="38" spans="1:5" ht="27">
      <c r="A38" s="379" t="s">
        <v>932</v>
      </c>
      <c r="B38" s="380" t="s">
        <v>663</v>
      </c>
      <c r="C38" s="381">
        <v>381</v>
      </c>
      <c r="D38" s="382">
        <v>381</v>
      </c>
      <c r="E38" s="382">
        <v>180</v>
      </c>
    </row>
    <row r="39" spans="1:5" ht="13.5">
      <c r="A39" s="383" t="s">
        <v>933</v>
      </c>
      <c r="B39" s="384" t="s">
        <v>665</v>
      </c>
      <c r="C39" s="385"/>
      <c r="D39" s="386"/>
      <c r="E39" s="386"/>
    </row>
    <row r="40" spans="1:5" ht="14.25">
      <c r="A40" s="387" t="s">
        <v>942</v>
      </c>
      <c r="B40" s="388" t="s">
        <v>672</v>
      </c>
      <c r="C40" s="372">
        <f>SUM(C31:C39)</f>
        <v>20854</v>
      </c>
      <c r="D40" s="372">
        <f>SUM(D31:D39)</f>
        <v>20854</v>
      </c>
      <c r="E40" s="372">
        <f>SUM(E31:E39)</f>
        <v>26713</v>
      </c>
    </row>
    <row r="41" spans="1:5" ht="14.25">
      <c r="A41" s="387" t="s">
        <v>943</v>
      </c>
      <c r="B41" s="388" t="s">
        <v>674</v>
      </c>
      <c r="C41" s="372">
        <f>SUM(C42:C43)</f>
        <v>159423</v>
      </c>
      <c r="D41" s="372">
        <f>SUM(D42:D43)</f>
        <v>159424</v>
      </c>
      <c r="E41" s="372">
        <f>SUM(E42:E43)</f>
        <v>120644</v>
      </c>
    </row>
    <row r="42" spans="1:5" ht="13.5">
      <c r="A42" s="389" t="s">
        <v>944</v>
      </c>
      <c r="B42" s="376" t="s">
        <v>682</v>
      </c>
      <c r="C42" s="377">
        <v>18667</v>
      </c>
      <c r="D42" s="378">
        <v>18667</v>
      </c>
      <c r="E42" s="378">
        <v>13904</v>
      </c>
    </row>
    <row r="43" spans="1:5" ht="13.5">
      <c r="A43" s="390" t="s">
        <v>945</v>
      </c>
      <c r="B43" s="380" t="s">
        <v>684</v>
      </c>
      <c r="C43" s="381">
        <v>140756</v>
      </c>
      <c r="D43" s="382">
        <v>140757</v>
      </c>
      <c r="E43" s="382">
        <v>106740</v>
      </c>
    </row>
    <row r="44" spans="1:5" ht="13.5">
      <c r="A44" s="379" t="s">
        <v>946</v>
      </c>
      <c r="B44" s="380" t="s">
        <v>686</v>
      </c>
      <c r="C44" s="381"/>
      <c r="D44" s="382">
        <v>6403</v>
      </c>
      <c r="E44" s="382">
        <v>9704</v>
      </c>
    </row>
    <row r="45" spans="1:5" ht="13.5">
      <c r="A45" s="379" t="s">
        <v>947</v>
      </c>
      <c r="B45" s="380" t="s">
        <v>688</v>
      </c>
      <c r="C45" s="381"/>
      <c r="D45" s="382">
        <v>18261</v>
      </c>
      <c r="E45" s="382">
        <v>22082</v>
      </c>
    </row>
    <row r="46" spans="1:5" ht="27">
      <c r="A46" s="379" t="s">
        <v>948</v>
      </c>
      <c r="B46" s="380" t="s">
        <v>690</v>
      </c>
      <c r="C46" s="381"/>
      <c r="D46" s="382"/>
      <c r="E46" s="382"/>
    </row>
    <row r="47" spans="1:5" ht="13.5">
      <c r="A47" s="383" t="s">
        <v>949</v>
      </c>
      <c r="B47" s="384" t="s">
        <v>692</v>
      </c>
      <c r="C47" s="385"/>
      <c r="D47" s="386"/>
      <c r="E47" s="386"/>
    </row>
    <row r="48" spans="1:5" ht="27" customHeight="1">
      <c r="A48" s="387" t="s">
        <v>950</v>
      </c>
      <c r="B48" s="388" t="s">
        <v>694</v>
      </c>
      <c r="C48" s="372"/>
      <c r="D48" s="372">
        <v>18261</v>
      </c>
      <c r="E48" s="372">
        <v>22082</v>
      </c>
    </row>
    <row r="49" spans="1:5" ht="13.5" hidden="1">
      <c r="A49" s="375"/>
      <c r="B49" s="376" t="s">
        <v>714</v>
      </c>
      <c r="C49" s="377"/>
      <c r="D49" s="378"/>
      <c r="E49" s="378"/>
    </row>
    <row r="50" spans="1:5" ht="13.5">
      <c r="A50" s="379" t="s">
        <v>951</v>
      </c>
      <c r="B50" s="380" t="s">
        <v>696</v>
      </c>
      <c r="C50" s="381">
        <v>18533</v>
      </c>
      <c r="D50" s="382">
        <v>18533</v>
      </c>
      <c r="E50" s="382">
        <v>8817</v>
      </c>
    </row>
    <row r="51" spans="1:5" ht="13.5">
      <c r="A51" s="379" t="s">
        <v>952</v>
      </c>
      <c r="B51" s="380" t="s">
        <v>698</v>
      </c>
      <c r="C51" s="381">
        <v>36912</v>
      </c>
      <c r="D51" s="382">
        <v>44687</v>
      </c>
      <c r="E51" s="382">
        <v>62047</v>
      </c>
    </row>
    <row r="52" spans="1:5" ht="13.5">
      <c r="A52" s="383" t="s">
        <v>953</v>
      </c>
      <c r="B52" s="384" t="s">
        <v>700</v>
      </c>
      <c r="C52" s="385"/>
      <c r="D52" s="386"/>
      <c r="E52" s="386"/>
    </row>
    <row r="53" spans="1:5" ht="14.25">
      <c r="A53" s="387" t="s">
        <v>954</v>
      </c>
      <c r="B53" s="388" t="s">
        <v>702</v>
      </c>
      <c r="C53" s="372">
        <f>SUM(C50:C52)</f>
        <v>55445</v>
      </c>
      <c r="D53" s="372">
        <f>SUM(D50:D51)</f>
        <v>63220</v>
      </c>
      <c r="E53" s="372">
        <f>SUM(E50:E51)</f>
        <v>70864</v>
      </c>
    </row>
    <row r="54" spans="1:5" ht="13.5">
      <c r="A54" s="375" t="s">
        <v>955</v>
      </c>
      <c r="B54" s="376" t="s">
        <v>704</v>
      </c>
      <c r="C54" s="377"/>
      <c r="D54" s="377"/>
      <c r="E54" s="378"/>
    </row>
    <row r="55" spans="1:5" ht="13.5">
      <c r="A55" s="379" t="s">
        <v>956</v>
      </c>
      <c r="B55" s="380" t="s">
        <v>706</v>
      </c>
      <c r="C55" s="381"/>
      <c r="D55" s="381"/>
      <c r="E55" s="382"/>
    </row>
    <row r="56" spans="1:5" ht="17.25" customHeight="1">
      <c r="A56" s="379" t="s">
        <v>957</v>
      </c>
      <c r="B56" s="380" t="s">
        <v>708</v>
      </c>
      <c r="C56" s="381"/>
      <c r="D56" s="381"/>
      <c r="E56" s="382"/>
    </row>
    <row r="57" spans="1:5" ht="14.25" customHeight="1">
      <c r="A57" s="379" t="s">
        <v>958</v>
      </c>
      <c r="B57" s="380" t="s">
        <v>710</v>
      </c>
      <c r="C57" s="381"/>
      <c r="D57" s="381"/>
      <c r="E57" s="382"/>
    </row>
    <row r="58" spans="1:5" ht="13.5">
      <c r="A58" s="379" t="s">
        <v>959</v>
      </c>
      <c r="B58" s="380" t="s">
        <v>712</v>
      </c>
      <c r="C58" s="381"/>
      <c r="D58" s="381"/>
      <c r="E58" s="382"/>
    </row>
    <row r="59" spans="1:5" ht="13.5">
      <c r="A59" s="383" t="s">
        <v>960</v>
      </c>
      <c r="B59" s="384" t="s">
        <v>714</v>
      </c>
      <c r="C59" s="385"/>
      <c r="D59" s="385">
        <v>7209</v>
      </c>
      <c r="E59" s="386">
        <v>10849</v>
      </c>
    </row>
    <row r="60" spans="1:5" ht="14.25">
      <c r="A60" s="387" t="s">
        <v>961</v>
      </c>
      <c r="B60" s="388" t="s">
        <v>716</v>
      </c>
      <c r="C60" s="372">
        <f>SUM(C53,C42:C44)</f>
        <v>214868</v>
      </c>
      <c r="D60" s="372">
        <f>D41+D44+D48+D49+D52+D53+D55+D54+D56+D58+D59</f>
        <v>254517</v>
      </c>
      <c r="E60" s="372">
        <f>E41+E44+E48+E49+E52+E53+E55+E54+E56+E58+E59</f>
        <v>234143</v>
      </c>
    </row>
  </sheetData>
  <sheetProtection selectLockedCells="1" selectUnlockedCells="1"/>
  <mergeCells count="1">
    <mergeCell ref="A3:E3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F32"/>
  <sheetViews>
    <sheetView workbookViewId="0" topLeftCell="A1">
      <selection activeCell="C43" sqref="C43"/>
    </sheetView>
  </sheetViews>
  <sheetFormatPr defaultColWidth="9.140625" defaultRowHeight="12.75"/>
  <cols>
    <col min="2" max="2" width="3.8515625" style="0" customWidth="1"/>
    <col min="3" max="3" width="59.140625" style="0" customWidth="1"/>
    <col min="4" max="4" width="11.57421875" style="0" customWidth="1"/>
    <col min="5" max="5" width="12.00390625" style="0" customWidth="1"/>
    <col min="6" max="6" width="11.28125" style="0" customWidth="1"/>
  </cols>
  <sheetData>
    <row r="1" ht="12.75">
      <c r="F1" s="348" t="s">
        <v>962</v>
      </c>
    </row>
    <row r="5" spans="2:6" ht="15">
      <c r="B5" s="1777" t="s">
        <v>963</v>
      </c>
      <c r="C5" s="1777"/>
      <c r="D5" s="1777"/>
      <c r="E5" s="1777"/>
      <c r="F5" s="1777"/>
    </row>
    <row r="6" spans="2:6" ht="13.5">
      <c r="B6" s="136"/>
      <c r="C6" s="391"/>
      <c r="D6" s="391"/>
      <c r="E6" s="391"/>
      <c r="F6" s="391"/>
    </row>
    <row r="7" spans="2:6" ht="13.5">
      <c r="B7" s="136"/>
      <c r="C7" s="391"/>
      <c r="D7" s="391"/>
      <c r="E7" s="391"/>
      <c r="F7" s="391"/>
    </row>
    <row r="8" spans="2:6" ht="15">
      <c r="B8" s="136"/>
      <c r="C8" s="391"/>
      <c r="D8" s="391"/>
      <c r="E8" s="391"/>
      <c r="F8" s="352" t="s">
        <v>964</v>
      </c>
    </row>
    <row r="9" spans="2:6" ht="13.5" customHeight="1">
      <c r="B9" s="392"/>
      <c r="C9" s="354" t="s">
        <v>609</v>
      </c>
      <c r="D9" s="354" t="s">
        <v>591</v>
      </c>
      <c r="E9" s="354" t="s">
        <v>592</v>
      </c>
      <c r="F9" s="393" t="s">
        <v>593</v>
      </c>
    </row>
    <row r="10" spans="2:6" ht="13.5" customHeight="1">
      <c r="B10" s="394" t="s">
        <v>616</v>
      </c>
      <c r="C10" s="356" t="s">
        <v>965</v>
      </c>
      <c r="D10" s="356"/>
      <c r="E10" s="356"/>
      <c r="F10" s="395"/>
    </row>
    <row r="11" spans="2:6" ht="13.5" customHeight="1">
      <c r="B11" s="396" t="s">
        <v>617</v>
      </c>
      <c r="C11" s="357" t="s">
        <v>966</v>
      </c>
      <c r="D11" s="357">
        <v>19</v>
      </c>
      <c r="E11" s="357">
        <v>19</v>
      </c>
      <c r="F11" s="397">
        <v>9105</v>
      </c>
    </row>
    <row r="12" spans="2:6" ht="13.5" customHeight="1">
      <c r="B12" s="396" t="s">
        <v>618</v>
      </c>
      <c r="C12" s="357" t="s">
        <v>967</v>
      </c>
      <c r="D12" s="357"/>
      <c r="E12" s="357"/>
      <c r="F12" s="397"/>
    </row>
    <row r="13" spans="2:6" ht="13.5" customHeight="1">
      <c r="B13" s="396" t="s">
        <v>619</v>
      </c>
      <c r="C13" s="357" t="s">
        <v>968</v>
      </c>
      <c r="D13" s="357"/>
      <c r="E13" s="357"/>
      <c r="F13" s="397"/>
    </row>
    <row r="14" spans="2:6" ht="13.5" customHeight="1">
      <c r="B14" s="396" t="s">
        <v>620</v>
      </c>
      <c r="C14" s="357" t="s">
        <v>969</v>
      </c>
      <c r="D14" s="357"/>
      <c r="E14" s="357"/>
      <c r="F14" s="397">
        <v>356</v>
      </c>
    </row>
    <row r="15" spans="2:6" ht="13.5" customHeight="1">
      <c r="B15" s="396" t="s">
        <v>627</v>
      </c>
      <c r="C15" s="357" t="s">
        <v>970</v>
      </c>
      <c r="D15" s="357"/>
      <c r="E15" s="357"/>
      <c r="F15" s="397"/>
    </row>
    <row r="16" spans="2:6" ht="13.5" customHeight="1">
      <c r="B16" s="396" t="s">
        <v>629</v>
      </c>
      <c r="C16" s="357" t="s">
        <v>971</v>
      </c>
      <c r="D16" s="357"/>
      <c r="E16" s="357"/>
      <c r="F16" s="397"/>
    </row>
    <row r="17" spans="2:6" ht="13.5" customHeight="1">
      <c r="B17" s="398" t="s">
        <v>631</v>
      </c>
      <c r="C17" s="358" t="s">
        <v>972</v>
      </c>
      <c r="D17" s="358"/>
      <c r="E17" s="358"/>
      <c r="F17" s="399"/>
    </row>
    <row r="18" spans="2:6" ht="13.5" customHeight="1">
      <c r="B18" s="400" t="s">
        <v>633</v>
      </c>
      <c r="C18" s="359" t="s">
        <v>739</v>
      </c>
      <c r="D18" s="359">
        <f>SUM(D10:D17)</f>
        <v>19</v>
      </c>
      <c r="E18" s="359">
        <f>SUM(E10:E17)</f>
        <v>19</v>
      </c>
      <c r="F18" s="359">
        <f>SUM(F10:F17)</f>
        <v>9461</v>
      </c>
    </row>
    <row r="19" spans="2:6" ht="13.5" customHeight="1">
      <c r="B19" s="394" t="s">
        <v>635</v>
      </c>
      <c r="C19" s="356" t="s">
        <v>973</v>
      </c>
      <c r="D19" s="356"/>
      <c r="E19" s="356"/>
      <c r="F19" s="395"/>
    </row>
    <row r="20" spans="2:6" ht="13.5" customHeight="1">
      <c r="B20" s="401" t="s">
        <v>637</v>
      </c>
      <c r="C20" s="402" t="s">
        <v>974</v>
      </c>
      <c r="D20" s="402"/>
      <c r="E20" s="402"/>
      <c r="F20" s="403"/>
    </row>
    <row r="21" spans="2:6" ht="13.5" customHeight="1">
      <c r="B21" s="396" t="s">
        <v>639</v>
      </c>
      <c r="C21" s="357" t="s">
        <v>975</v>
      </c>
      <c r="D21" s="357"/>
      <c r="E21" s="357"/>
      <c r="F21" s="397"/>
    </row>
    <row r="22" spans="2:6" ht="13.5" customHeight="1">
      <c r="B22" s="396" t="s">
        <v>641</v>
      </c>
      <c r="C22" s="357" t="s">
        <v>976</v>
      </c>
      <c r="D22" s="357"/>
      <c r="E22" s="357"/>
      <c r="F22" s="397"/>
    </row>
    <row r="23" spans="2:6" ht="13.5" customHeight="1">
      <c r="B23" s="398" t="s">
        <v>643</v>
      </c>
      <c r="C23" s="358" t="s">
        <v>977</v>
      </c>
      <c r="D23" s="358"/>
      <c r="E23" s="358"/>
      <c r="F23" s="399"/>
    </row>
    <row r="24" spans="2:6" ht="13.5" customHeight="1">
      <c r="B24" s="400" t="s">
        <v>645</v>
      </c>
      <c r="C24" s="359" t="s">
        <v>978</v>
      </c>
      <c r="D24" s="359">
        <f>SUM(D19:D23)</f>
        <v>0</v>
      </c>
      <c r="E24" s="359">
        <f>SUM(E19:E23)</f>
        <v>0</v>
      </c>
      <c r="F24" s="359">
        <f>SUM(F19:F23)</f>
        <v>0</v>
      </c>
    </row>
    <row r="25" spans="2:6" ht="13.5" customHeight="1">
      <c r="B25" s="394" t="s">
        <v>647</v>
      </c>
      <c r="C25" s="356" t="s">
        <v>979</v>
      </c>
      <c r="D25" s="356"/>
      <c r="E25" s="356"/>
      <c r="F25" s="395"/>
    </row>
    <row r="26" spans="2:6" ht="13.5" customHeight="1">
      <c r="B26" s="396" t="s">
        <v>649</v>
      </c>
      <c r="C26" s="357" t="s">
        <v>980</v>
      </c>
      <c r="D26" s="357"/>
      <c r="E26" s="357"/>
      <c r="F26" s="397"/>
    </row>
    <row r="27" spans="2:6" ht="13.5" customHeight="1">
      <c r="B27" s="396"/>
      <c r="C27" s="404" t="s">
        <v>981</v>
      </c>
      <c r="D27" s="357"/>
      <c r="E27" s="357"/>
      <c r="F27" s="397"/>
    </row>
    <row r="28" spans="2:6" ht="13.5" customHeight="1">
      <c r="B28" s="396" t="s">
        <v>651</v>
      </c>
      <c r="C28" s="357" t="s">
        <v>982</v>
      </c>
      <c r="D28" s="357"/>
      <c r="E28" s="357"/>
      <c r="F28" s="397"/>
    </row>
    <row r="29" spans="2:6" ht="13.5" customHeight="1">
      <c r="B29" s="396" t="s">
        <v>653</v>
      </c>
      <c r="C29" s="357" t="s">
        <v>983</v>
      </c>
      <c r="D29" s="357"/>
      <c r="E29" s="357"/>
      <c r="F29" s="397"/>
    </row>
    <row r="30" spans="2:6" ht="13.5" customHeight="1">
      <c r="B30" s="398" t="s">
        <v>655</v>
      </c>
      <c r="C30" s="358" t="s">
        <v>984</v>
      </c>
      <c r="D30" s="358"/>
      <c r="E30" s="358"/>
      <c r="F30" s="399"/>
    </row>
    <row r="31" spans="2:6" ht="15.75" customHeight="1">
      <c r="B31" s="405" t="s">
        <v>657</v>
      </c>
      <c r="C31" s="406" t="s">
        <v>985</v>
      </c>
      <c r="D31" s="406">
        <f>SUM(D28:D30,D25:D26)</f>
        <v>0</v>
      </c>
      <c r="E31" s="406">
        <f>SUM(E28:E30,E25:E26)</f>
        <v>0</v>
      </c>
      <c r="F31" s="406">
        <f>SUM(F28:F30,F25:F26)</f>
        <v>0</v>
      </c>
    </row>
    <row r="32" spans="2:6" ht="17.25" customHeight="1">
      <c r="B32" s="407" t="s">
        <v>659</v>
      </c>
      <c r="C32" s="365" t="s">
        <v>963</v>
      </c>
      <c r="D32" s="365">
        <f>SUM(D18,D24,D31)</f>
        <v>19</v>
      </c>
      <c r="E32" s="365">
        <f>SUM(E18,E24,E31)</f>
        <v>19</v>
      </c>
      <c r="F32" s="365">
        <f>SUM(F18,F24,F31)</f>
        <v>9461</v>
      </c>
    </row>
  </sheetData>
  <sheetProtection selectLockedCells="1" selectUnlockedCells="1"/>
  <mergeCells count="1">
    <mergeCell ref="B5:F5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2">
      <selection activeCell="D35" sqref="D35"/>
    </sheetView>
  </sheetViews>
  <sheetFormatPr defaultColWidth="9.140625" defaultRowHeight="12.75"/>
  <cols>
    <col min="1" max="1" width="2.8515625" style="0" customWidth="1"/>
    <col min="2" max="2" width="53.140625" style="0" customWidth="1"/>
    <col min="3" max="3" width="0" style="0" hidden="1" customWidth="1"/>
    <col min="4" max="4" width="9.7109375" style="0" customWidth="1"/>
    <col min="5" max="5" width="10.8515625" style="0" customWidth="1"/>
    <col min="6" max="6" width="9.8515625" style="0" customWidth="1"/>
  </cols>
  <sheetData>
    <row r="1" spans="4:7" ht="12.75" hidden="1">
      <c r="D1" t="s">
        <v>792</v>
      </c>
      <c r="G1" s="408"/>
    </row>
    <row r="2" spans="4:7" ht="12.75">
      <c r="D2" s="1752" t="s">
        <v>986</v>
      </c>
      <c r="E2" s="1752"/>
      <c r="F2" s="1752"/>
      <c r="G2" s="1752"/>
    </row>
    <row r="3" spans="1:4" ht="36" customHeight="1">
      <c r="A3" s="1753" t="s">
        <v>987</v>
      </c>
      <c r="B3" s="1753"/>
      <c r="C3" s="409"/>
      <c r="D3" s="409"/>
    </row>
    <row r="4" spans="1:6" ht="15">
      <c r="A4" s="410"/>
      <c r="B4" s="411"/>
      <c r="C4" s="411"/>
      <c r="D4" s="411"/>
      <c r="E4" s="412"/>
      <c r="F4" s="413" t="s">
        <v>794</v>
      </c>
    </row>
    <row r="5" spans="1:6" ht="15">
      <c r="A5" s="353"/>
      <c r="B5" s="414" t="s">
        <v>609</v>
      </c>
      <c r="C5" s="353"/>
      <c r="D5" s="359" t="s">
        <v>591</v>
      </c>
      <c r="E5" s="359" t="s">
        <v>592</v>
      </c>
      <c r="F5" s="354" t="s">
        <v>593</v>
      </c>
    </row>
    <row r="6" spans="1:6" ht="13.5">
      <c r="A6" s="356" t="s">
        <v>616</v>
      </c>
      <c r="B6" s="415" t="s">
        <v>988</v>
      </c>
      <c r="C6" s="356" t="s">
        <v>616</v>
      </c>
      <c r="D6" s="356">
        <v>13</v>
      </c>
      <c r="E6" s="356">
        <v>13</v>
      </c>
      <c r="F6" s="356">
        <v>106</v>
      </c>
    </row>
    <row r="7" spans="1:6" ht="13.5">
      <c r="A7" s="358" t="s">
        <v>617</v>
      </c>
      <c r="B7" s="416" t="s">
        <v>989</v>
      </c>
      <c r="C7" s="358" t="s">
        <v>617</v>
      </c>
      <c r="D7" s="358"/>
      <c r="E7" s="358"/>
      <c r="F7" s="358"/>
    </row>
    <row r="8" spans="1:6" ht="15">
      <c r="A8" s="353" t="s">
        <v>618</v>
      </c>
      <c r="B8" s="417" t="s">
        <v>990</v>
      </c>
      <c r="C8" s="353" t="s">
        <v>618</v>
      </c>
      <c r="D8" s="359">
        <f>SUM(D6:D7)</f>
        <v>13</v>
      </c>
      <c r="E8" s="359">
        <f>SUM(E6:E7)</f>
        <v>13</v>
      </c>
      <c r="F8" s="359">
        <f>SUM(F6:F7)</f>
        <v>106</v>
      </c>
    </row>
    <row r="9" spans="1:6" ht="15">
      <c r="A9" s="353" t="s">
        <v>619</v>
      </c>
      <c r="B9" s="417" t="s">
        <v>991</v>
      </c>
      <c r="C9" s="353" t="s">
        <v>619</v>
      </c>
      <c r="D9" s="359">
        <f>SUM(D8)</f>
        <v>13</v>
      </c>
      <c r="E9" s="359">
        <f>SUM(E8)</f>
        <v>13</v>
      </c>
      <c r="F9" s="359">
        <f>SUM(F8)</f>
        <v>106</v>
      </c>
    </row>
    <row r="10" spans="1:6" ht="13.5">
      <c r="A10" s="356" t="s">
        <v>620</v>
      </c>
      <c r="B10" s="415" t="s">
        <v>992</v>
      </c>
      <c r="C10" s="356" t="s">
        <v>620</v>
      </c>
      <c r="D10" s="356">
        <v>8308</v>
      </c>
      <c r="E10" s="356">
        <v>8308</v>
      </c>
      <c r="F10" s="356">
        <v>8308</v>
      </c>
    </row>
    <row r="11" spans="1:6" ht="13.5">
      <c r="A11" s="357"/>
      <c r="B11" s="418" t="s">
        <v>993</v>
      </c>
      <c r="C11" s="356" t="s">
        <v>627</v>
      </c>
      <c r="D11" s="357"/>
      <c r="E11" s="357"/>
      <c r="F11" s="357"/>
    </row>
    <row r="12" spans="1:6" ht="13.5">
      <c r="A12" s="358"/>
      <c r="B12" s="419" t="s">
        <v>994</v>
      </c>
      <c r="C12" s="358" t="s">
        <v>629</v>
      </c>
      <c r="D12" s="358"/>
      <c r="E12" s="358"/>
      <c r="F12" s="358"/>
    </row>
    <row r="13" spans="1:6" ht="15">
      <c r="A13" s="353" t="s">
        <v>627</v>
      </c>
      <c r="B13" s="417" t="s">
        <v>995</v>
      </c>
      <c r="C13" s="353" t="s">
        <v>631</v>
      </c>
      <c r="D13" s="359">
        <f>SUM(D10:D12)</f>
        <v>8308</v>
      </c>
      <c r="E13" s="359">
        <f>SUM(E10)</f>
        <v>8308</v>
      </c>
      <c r="F13" s="359">
        <f>SUM(F10)</f>
        <v>8308</v>
      </c>
    </row>
    <row r="14" spans="1:6" ht="13.5">
      <c r="A14" s="356" t="s">
        <v>629</v>
      </c>
      <c r="B14" s="415" t="s">
        <v>996</v>
      </c>
      <c r="C14" s="356" t="s">
        <v>633</v>
      </c>
      <c r="D14" s="356">
        <v>941</v>
      </c>
      <c r="E14" s="356">
        <v>941</v>
      </c>
      <c r="F14" s="356"/>
    </row>
    <row r="15" spans="1:6" ht="13.5">
      <c r="A15" s="357" t="s">
        <v>631</v>
      </c>
      <c r="B15" s="420" t="s">
        <v>997</v>
      </c>
      <c r="C15" s="357" t="s">
        <v>635</v>
      </c>
      <c r="D15" s="357">
        <v>100000</v>
      </c>
      <c r="E15" s="357">
        <v>60351</v>
      </c>
      <c r="F15" s="357">
        <v>17859</v>
      </c>
    </row>
    <row r="16" spans="1:6" ht="13.5">
      <c r="A16" s="358" t="s">
        <v>633</v>
      </c>
      <c r="B16" s="416" t="s">
        <v>998</v>
      </c>
      <c r="C16" s="421" t="s">
        <v>637</v>
      </c>
      <c r="D16" s="358">
        <v>24531</v>
      </c>
      <c r="E16" s="358">
        <v>24531</v>
      </c>
      <c r="F16" s="358"/>
    </row>
    <row r="17" spans="1:6" ht="15">
      <c r="A17" s="353" t="s">
        <v>635</v>
      </c>
      <c r="B17" s="417" t="s">
        <v>999</v>
      </c>
      <c r="C17" s="353" t="s">
        <v>639</v>
      </c>
      <c r="D17" s="359">
        <f>SUM(D14:D16)</f>
        <v>125472</v>
      </c>
      <c r="E17" s="359">
        <f>SUM(E14:E16)</f>
        <v>85823</v>
      </c>
      <c r="F17" s="359">
        <f>SUM(F14:F16)</f>
        <v>17859</v>
      </c>
    </row>
    <row r="18" spans="1:6" ht="15">
      <c r="A18" s="353" t="s">
        <v>637</v>
      </c>
      <c r="B18" s="417" t="s">
        <v>824</v>
      </c>
      <c r="C18" s="353" t="s">
        <v>641</v>
      </c>
      <c r="D18" s="359">
        <f>SUM(D17)</f>
        <v>125472</v>
      </c>
      <c r="E18" s="359">
        <f>SUM(E17)</f>
        <v>85823</v>
      </c>
      <c r="F18" s="359">
        <f>SUM(F17)</f>
        <v>17859</v>
      </c>
    </row>
    <row r="19" spans="1:6" ht="13.5">
      <c r="A19" s="356" t="s">
        <v>639</v>
      </c>
      <c r="B19" s="415" t="s">
        <v>754</v>
      </c>
      <c r="C19" s="356" t="s">
        <v>643</v>
      </c>
      <c r="D19" s="356"/>
      <c r="E19" s="356"/>
      <c r="F19" s="356"/>
    </row>
    <row r="20" spans="1:6" ht="13.5">
      <c r="A20" s="357" t="s">
        <v>641</v>
      </c>
      <c r="B20" s="420" t="s">
        <v>1000</v>
      </c>
      <c r="C20" s="357" t="s">
        <v>645</v>
      </c>
      <c r="D20" s="357"/>
      <c r="E20" s="357"/>
      <c r="F20" s="357"/>
    </row>
    <row r="21" spans="1:6" ht="13.5">
      <c r="A21" s="358" t="s">
        <v>643</v>
      </c>
      <c r="B21" s="416" t="s">
        <v>1001</v>
      </c>
      <c r="C21" s="421" t="s">
        <v>647</v>
      </c>
      <c r="D21" s="358"/>
      <c r="E21" s="358"/>
      <c r="F21" s="358"/>
    </row>
    <row r="22" spans="1:6" ht="15">
      <c r="A22" s="353" t="s">
        <v>645</v>
      </c>
      <c r="B22" s="417" t="s">
        <v>1002</v>
      </c>
      <c r="C22" s="353" t="s">
        <v>649</v>
      </c>
      <c r="D22" s="359">
        <f>SUM(D19:D21)</f>
        <v>0</v>
      </c>
      <c r="E22" s="359">
        <f>SUM(E19:E21)</f>
        <v>0</v>
      </c>
      <c r="F22" s="359">
        <f>SUM(F19:F21)</f>
        <v>0</v>
      </c>
    </row>
    <row r="23" spans="1:6" ht="15">
      <c r="A23" s="364" t="s">
        <v>647</v>
      </c>
      <c r="B23" s="422" t="s">
        <v>1003</v>
      </c>
      <c r="C23" s="353" t="s">
        <v>651</v>
      </c>
      <c r="D23" s="365">
        <f>D9+D13+D18+D22</f>
        <v>133793</v>
      </c>
      <c r="E23" s="365">
        <f>E9+E13+E18+E22</f>
        <v>94144</v>
      </c>
      <c r="F23" s="365">
        <f>F9+F13+F18+F22</f>
        <v>26273</v>
      </c>
    </row>
  </sheetData>
  <sheetProtection selectLockedCells="1" selectUnlockedCells="1"/>
  <mergeCells count="2">
    <mergeCell ref="D2:G2"/>
    <mergeCell ref="A3:B3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Pusztai Klára</cp:lastModifiedBy>
  <cp:lastPrinted>2013-11-08T07:33:44Z</cp:lastPrinted>
  <dcterms:modified xsi:type="dcterms:W3CDTF">2013-11-08T08:09:16Z</dcterms:modified>
  <cp:category/>
  <cp:version/>
  <cp:contentType/>
  <cp:contentStatus/>
</cp:coreProperties>
</file>